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wonka\#MIM UW\Pamiątki wydziałowe\Druk\2026\"/>
    </mc:Choice>
  </mc:AlternateContent>
  <xr:revisionPtr revIDLastSave="0" documentId="13_ncr:1_{251E3229-7D02-4AEC-B2FD-4FC7F341CEA5}" xr6:coauthVersionLast="47" xr6:coauthVersionMax="47" xr10:uidLastSave="{00000000-0000-0000-0000-000000000000}"/>
  <bookViews>
    <workbookView xWindow="11355" yWindow="555" windowWidth="15630" windowHeight="15345" activeTab="1" xr2:uid="{EFABA441-4C1A-45E4-A6B6-DFF261103B61}"/>
  </bookViews>
  <sheets>
    <sheet name="Zamówienie" sheetId="1" r:id="rId1"/>
    <sheet name="Cennik" sheetId="2" r:id="rId2"/>
  </sheet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F36" i="2"/>
  <c r="F35" i="2"/>
  <c r="H29" i="1"/>
  <c r="F24" i="1"/>
  <c r="G24" i="1" s="1"/>
  <c r="H24" i="1" s="1"/>
  <c r="F25" i="1"/>
  <c r="F26" i="1"/>
  <c r="F27" i="1"/>
  <c r="F28" i="1"/>
  <c r="F29" i="1"/>
  <c r="G25" i="1"/>
  <c r="H25" i="1" s="1"/>
  <c r="G26" i="1"/>
  <c r="H26" i="1" s="1"/>
  <c r="G27" i="1"/>
  <c r="H27" i="1" s="1"/>
  <c r="G28" i="1"/>
  <c r="H28" i="1" s="1"/>
  <c r="G29" i="1"/>
  <c r="F21" i="1"/>
  <c r="G21" i="1" s="1"/>
  <c r="H21" i="1" s="1"/>
  <c r="F22" i="1"/>
  <c r="G22" i="1" s="1"/>
  <c r="H22" i="1" s="1"/>
  <c r="F23" i="1"/>
  <c r="G23" i="1" s="1"/>
  <c r="F20" i="1"/>
  <c r="G20" i="1" s="1"/>
  <c r="H20" i="1" s="1"/>
  <c r="D20" i="1"/>
  <c r="D21" i="1"/>
  <c r="D22" i="1"/>
  <c r="D23" i="1"/>
  <c r="D24" i="1"/>
  <c r="D25" i="1"/>
  <c r="D26" i="1"/>
  <c r="D27" i="1"/>
  <c r="D28" i="1"/>
  <c r="D29" i="1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0" i="2"/>
  <c r="F49" i="2"/>
  <c r="F45" i="2"/>
  <c r="F44" i="2"/>
  <c r="F43" i="2"/>
  <c r="F42" i="2"/>
  <c r="F38" i="2"/>
  <c r="F37" i="2"/>
  <c r="F28" i="2"/>
  <c r="F27" i="2"/>
  <c r="F26" i="2"/>
  <c r="F25" i="2"/>
  <c r="F24" i="2"/>
  <c r="F23" i="2"/>
  <c r="F22" i="2"/>
  <c r="F21" i="2"/>
  <c r="F20" i="2"/>
  <c r="F16" i="2"/>
  <c r="F15" i="2"/>
  <c r="F14" i="2"/>
  <c r="F13" i="2"/>
  <c r="F12" i="2"/>
  <c r="F11" i="2"/>
  <c r="F7" i="2"/>
  <c r="F6" i="2"/>
  <c r="F5" i="2"/>
  <c r="F4" i="2"/>
  <c r="F3" i="2"/>
  <c r="F2" i="2"/>
  <c r="G17" i="1" l="1"/>
</calcChain>
</file>

<file path=xl/sharedStrings.xml><?xml version="1.0" encoding="utf-8"?>
<sst xmlns="http://schemas.openxmlformats.org/spreadsheetml/2006/main" count="233" uniqueCount="141">
  <si>
    <t>PROSZĘ WYPEŁNIĆ TYLKO POLA OZNACZONE KOLOREM BIAŁYM</t>
  </si>
  <si>
    <t>Nazwa odbiorcy:</t>
  </si>
  <si>
    <t>UNIWERSYTET WARSZAWSKI</t>
  </si>
  <si>
    <t>Data:</t>
  </si>
  <si>
    <t>NIP odbiorcy:</t>
  </si>
  <si>
    <t>525-001-12-66</t>
  </si>
  <si>
    <t>Adres odbiorcy:</t>
  </si>
  <si>
    <t>ul. Krakowskie Przedmieście 26/28, 0-927 Warszawa</t>
  </si>
  <si>
    <t>Adres dostawy:</t>
  </si>
  <si>
    <t>Wydział Matematyki, Informatyki i Mechaniki, ul. Banacha 2, 02-097 Warszawa</t>
  </si>
  <si>
    <t>Pokój:</t>
  </si>
  <si>
    <t>Zamawia:</t>
  </si>
  <si>
    <t>Telefon:</t>
  </si>
  <si>
    <t>Źródło finansownia:</t>
  </si>
  <si>
    <t>Wartość do zapłaty:</t>
  </si>
  <si>
    <t>L.p.</t>
  </si>
  <si>
    <t>Kod</t>
  </si>
  <si>
    <t>Opis</t>
  </si>
  <si>
    <t>Nakład</t>
  </si>
  <si>
    <t>Cena netto</t>
  </si>
  <si>
    <t>Cena brutto</t>
  </si>
  <si>
    <t>Wartość brutto</t>
  </si>
  <si>
    <t>Komentarz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</si>
  <si>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</si>
  <si>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</si>
  <si>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</si>
  <si>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</si>
  <si>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</si>
  <si>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</si>
  <si>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</si>
  <si>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</si>
  <si>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</si>
  <si>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</si>
  <si>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Dziurkowanie – cena za dziurkę</t>
  </si>
  <si>
    <t>J.m.</t>
  </si>
  <si>
    <t>VAT</t>
  </si>
  <si>
    <t>egz.</t>
  </si>
  <si>
    <r>
      <t>Inny papier (wydruk czarno-biały): papier kolorowy 80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</si>
  <si>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t>ark.</t>
  </si>
  <si>
    <r>
      <t>Inny papier (wydruk czarno-biały): papier satynowany 100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</si>
  <si>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czarno-biały): papier satynowany 100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</si>
  <si>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t>Inny papier (wydruk czarno-biały): kalka techniczna, A4</t>
  </si>
  <si>
    <t>Inny papier (wydruk czarno-biały): kalka techniczna, A3</t>
  </si>
  <si>
    <t>Inny papier (wydruk czarno-biały): papier samoprzylepny, A3</t>
  </si>
  <si>
    <t>Inny papier (wydruk czarno-biały): folia przezroczysta (do rzutnika)</t>
  </si>
  <si>
    <r>
      <t>Inny papier (wydruk kolorowy): papier błyszczący 150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</si>
  <si>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błyszczący 150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</si>
  <si>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r>
      <t>Inny papier (wydruk kolorowy): papier satynowany 160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</si>
  <si>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satynowany 160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</si>
  <si>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r>
      <t>Inny papier (wydruk kolorowy): papier satynowany 200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</si>
  <si>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satynowany 200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</si>
  <si>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r>
      <t>Inny papier (wydruk kolorowy): papier satynowany 250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</si>
  <si>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satynowany 250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</si>
  <si>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t>Inny papier (wydruk kolorowy): papiery ozdobne - grupa 1, A4</t>
  </si>
  <si>
    <t>Inny papier (wydruk kolorowy): papiery ozdobne - grupa 1, A3</t>
  </si>
  <si>
    <t>Inny papier (wydruk kolorowy): papiery ozdobne - grupa 2, A4</t>
  </si>
  <si>
    <t>Inny papier (wydruk kolorowy): papiery ozdobne - grupa 2, A3</t>
  </si>
  <si>
    <t>Inny papier (wydruk kolorowy): papiery ozdobne - grupa 3, A4</t>
  </si>
  <si>
    <t>Inny papier (wydruk kolorowy): papiery ozdobne - grupa 3, A3</t>
  </si>
  <si>
    <t>Inny papier (wydruk kolorowy): papiery ozdobne - grupa 4, A4</t>
  </si>
  <si>
    <t>Inny papier (wydruk kolorowy): papiery ozdobne - grupa 4, A3</t>
  </si>
  <si>
    <t>Inny papier (wydruk kolorowy): papier samoprzylepny, A4</t>
  </si>
  <si>
    <t>Inny papier (wydruk kolorowy): papier samoprzylepny, A3</t>
  </si>
  <si>
    <t>Inny papier (wydruk kolorowy): folia samoprzylepna biała błyszcząca/matowa, A4</t>
  </si>
  <si>
    <t>Inny papier (wydruk kolorowy): folia samoprzylepna przezroczysta błyszcząca/matowa, A4</t>
  </si>
  <si>
    <t>Inny papier (wydruk kolorowy): folia przezroczysta (do rzutnika), A4</t>
  </si>
  <si>
    <t>Laminat A6 (100 µ)</t>
  </si>
  <si>
    <t>szt.</t>
  </si>
  <si>
    <t>Laminat A5 (100 µ)</t>
  </si>
  <si>
    <t>Laminat A4 (100 µ)</t>
  </si>
  <si>
    <t>Laminat A3 (100 µ)</t>
  </si>
  <si>
    <t>Zszywanie – cena za zszywkę</t>
  </si>
  <si>
    <r>
      <rPr>
        <b/>
        <sz val="12"/>
        <color rgb="FFFF0000"/>
        <rFont val="Calibri"/>
        <family val="2"/>
        <charset val="238"/>
      </rPr>
      <t>*</t>
    </r>
    <r>
      <rPr>
        <sz val="12"/>
        <color rgb="FF000000"/>
        <rFont val="Calibri"/>
        <family val="2"/>
        <charset val="238"/>
      </rPr>
      <t>Prace ręczne, np. cięcie, konfekcjonowanie – wg stawki godzinowej – za 1 godzinę pracy</t>
    </r>
  </si>
  <si>
    <t>Prosta personalizacja</t>
  </si>
  <si>
    <t>Inna grubość laminatu: A5, 125 µ</t>
  </si>
  <si>
    <t>Inna grubość laminatu: A4, 125 µ</t>
  </si>
  <si>
    <t>Inna grubość laminatu: A3, 125 µ</t>
  </si>
  <si>
    <t>Inna grubość laminatu: A5, 150 µ</t>
  </si>
  <si>
    <t>Inna grubość laminatu: A4, 150 µ</t>
  </si>
  <si>
    <t>Inna grubość laminatu: A3, 150 µ</t>
  </si>
  <si>
    <t>Inna grubość laminatu: A5, 175 µ</t>
  </si>
  <si>
    <t>Inna grubość laminatu: A4, 175 µ</t>
  </si>
  <si>
    <t>Inna grubość laminatu: A3, 175 µ</t>
  </si>
  <si>
    <t>Inna grubość laminatu: A4, 200 µ</t>
  </si>
  <si>
    <t>* Godzina ma kwanty 15-minutowe, czyli wartości mogą być następujące: 0,25; 0,5; 0,75; 1; 1,25, etc.</t>
  </si>
  <si>
    <t xml:space="preserve">. . . . . . . . . . . . . . . . . . . . . . . . . . . . . . </t>
  </si>
  <si>
    <t>. . . . . . . . . . . . . . . . . . . . . . . . .</t>
  </si>
  <si>
    <t>Akceptacja Pełnomocnika Kwestora</t>
  </si>
  <si>
    <t>skarabeusz@taniekserowanie.pl</t>
  </si>
  <si>
    <t>Plik produkcyjny prosimy wysyłać na adres:</t>
  </si>
  <si>
    <t>Osoby do kontaktów:</t>
  </si>
  <si>
    <t>Pani Agnieszka Wielgo i Pan Paweł Gołębiewski</t>
  </si>
  <si>
    <t>Akceptacja Dysponenta Źródła Finansowania</t>
  </si>
  <si>
    <t>Telefony:</t>
  </si>
  <si>
    <t>22 625 15 13, 691 94 51 88</t>
  </si>
  <si>
    <t>Bigowanie – cena za big</t>
  </si>
  <si>
    <t>FORMULARZ ZAMÓWIENIA DO UMOWY NR POUZ-361/1/2026/WMIM</t>
  </si>
  <si>
    <r>
      <t>Inny papier (wydruk kolorowy): papier błyszczący 300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</si>
  <si>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błyszczący 300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</si>
  <si>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r>
      <t>Inny papier (wydruk kolorowy): papier satynowany 300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A4</t>
    </r>
  </si>
  <si>
    <r>
      <t>Inny papier (wydruk kolorowy): papier satynowany 300 g/m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, A3</t>
    </r>
  </si>
  <si>
    <r>
      <t>A5 (wydruk czarno-biały,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</si>
  <si>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A4 (wydruk czarno-biały,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</si>
  <si>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A3 (wydruk czarno-biały,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</si>
  <si>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A5 (wydruk kolorowy,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</si>
  <si>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A4 (wydruk kolorowy,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</si>
  <si>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A3 (wydruk kolorowy, jednostronny),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</si>
  <si>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A5 (wydruk czarno-biały,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</si>
  <si>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A4 (wydruk czarno-biały,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</si>
  <si>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A3 (wydruk czarno-biały,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</si>
  <si>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A5 (wydruk kolorowy,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</si>
  <si>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A4 (wydruk kolorowy,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</si>
  <si>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A3 (wydruk kolorowy, dwustronny), standard (80-90 g/m</t>
    </r>
    <r>
      <rPr>
        <vertAlign val="superscript"/>
        <sz val="12"/>
        <color rgb="FF000000"/>
        <rFont val="Calibri"/>
        <family val="2"/>
        <charset val="238"/>
      </rPr>
      <t>2</t>
    </r>
    <r>
      <rPr>
        <sz val="12"/>
        <color rgb="FF000000"/>
        <rFont val="Calibri"/>
        <family val="2"/>
        <charset val="238"/>
      </rPr>
      <t>)</t>
    </r>
  </si>
  <si>
    <r>
      <t>A2 (wydruk kolorowy, jednostronny),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</si>
  <si>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A1 (wydruk kolorowy, jednostronny),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</si>
  <si>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A0 (wydruk kolorowy, jednostronny),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</si>
  <si>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A2 (wydruk kolorowy, dwustronny),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</si>
  <si>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A1 (wydruk kolorowy, dwustronny),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</si>
  <si>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A0 (wydruk kolorowy, dwustronny), standard (180 g/m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)</t>
    </r>
  </si>
  <si>
    <r>
      <t>Inny papier (wydruk kolorowy): papier błyszczący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</si>
  <si>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błyszczący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</si>
  <si>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błyszczący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</si>
  <si>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papier błyszczący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</si>
  <si>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błyszczący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</si>
  <si>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błyszczący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</si>
  <si>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papier satynowany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</si>
  <si>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satynowany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</si>
  <si>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satynowany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</si>
  <si>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papier satynowany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</si>
  <si>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satynowany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</si>
  <si>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satynowany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</si>
  <si>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papier matowy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</si>
  <si>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matowy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</si>
  <si>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matowy 180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</si>
  <si>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papier matowy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</si>
  <si>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papier matowy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</si>
  <si>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papier matowy 260 g/m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</si>
  <si>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t>Inny papier (wydruk kolorowy): płótno Universal Canvas 260 g/cm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A2</t>
    </r>
  </si>
  <si>
    <r>
      <t>Inny papier (wydruk kolorowy): płótno Universal Canvas 260 g/cm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A1</t>
    </r>
  </si>
  <si>
    <r>
      <t>Inny papier (wydruk kolorowy): płótno Universal Canvas 260 g/cm</t>
    </r>
    <r>
      <rPr>
        <vertAlign val="superscript"/>
        <sz val="10"/>
        <rFont val="Calibri"/>
        <family val="2"/>
        <charset val="238"/>
      </rPr>
      <t>2</t>
    </r>
    <r>
      <rPr>
        <sz val="12"/>
        <rFont val="Calibri"/>
        <family val="2"/>
        <charset val="238"/>
      </rPr>
      <t>, A0</t>
    </r>
  </si>
  <si>
    <r>
      <rPr>
        <b/>
        <sz val="12"/>
        <color rgb="FFFF0000"/>
        <rFont val="Calibri"/>
        <family val="2"/>
        <charset val="238"/>
      </rPr>
      <t>*</t>
    </r>
    <r>
      <rPr>
        <sz val="12"/>
        <color rgb="FF000000"/>
        <rFont val="Calibri"/>
        <family val="2"/>
        <charset val="238"/>
      </rPr>
      <t>Prace graficzne, np. obróbka i projektowanie grafiki, skład tekstu, np.: foldery, ulotki, broszury – wg stawki godzinowej – za 1 godzinę pracy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</si>
</sst>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58"/>
      <name val="Calibri"/>
      <family val="2"/>
      <charset val="238"/>
      <scheme val="minor"/>
    </font>
    <font>
      <sz val="12"/>
      <color indexed="5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0"/>
      <name val="Arial CE"/>
      <family val="2"/>
      <charset val="238"/>
    </font>
    <font>
      <sz val="12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vertAlign val="superscript"/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59"/>
      </patternFill>
    </fill>
    <fill>
      <patternFill patternType="solid">
        <fgColor indexed="58"/>
        <bgColor indexed="5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9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9" fillId="0" borderId="0"/>
    <xf numFmtId="0" fontId="24" fillId="0" borderId="0" applyNumberForma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2" fillId="4" borderId="0" xfId="0" applyFont="1" applyFill="1" applyAlignment="1">
      <alignment horizontal="right"/>
    </xf>
    <xf numFmtId="0" fontId="7" fillId="4" borderId="0" xfId="0" applyFont="1" applyFill="1" applyAlignment="1">
      <alignment horizontal="center"/>
    </xf>
    <xf numFmtId="0" fontId="9" fillId="4" borderId="0" xfId="0" applyFont="1" applyFill="1"/>
    <xf numFmtId="0" fontId="7" fillId="5" borderId="6" xfId="0" applyFont="1" applyFill="1" applyBorder="1" applyAlignment="1" applyProtection="1">
      <alignment horizontal="center" wrapText="1"/>
      <protection locked="0"/>
    </xf>
    <xf numFmtId="0" fontId="7" fillId="5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right" wrapText="1"/>
    </xf>
    <xf numFmtId="0" fontId="2" fillId="3" borderId="0" xfId="0" applyFont="1" applyFill="1"/>
    <xf numFmtId="0" fontId="12" fillId="4" borderId="6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2" fontId="12" fillId="7" borderId="6" xfId="0" applyNumberFormat="1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2" fillId="3" borderId="0" xfId="0" applyFont="1" applyFill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44" fontId="5" fillId="7" borderId="6" xfId="1" applyFont="1" applyFill="1" applyBorder="1" applyAlignment="1">
      <alignment horizontal="center" vertical="center"/>
    </xf>
    <xf numFmtId="44" fontId="7" fillId="6" borderId="1" xfId="1" applyFont="1" applyFill="1" applyBorder="1" applyAlignment="1">
      <alignment horizontal="center" vertical="center"/>
    </xf>
    <xf numFmtId="2" fontId="14" fillId="3" borderId="0" xfId="0" applyNumberFormat="1" applyFont="1" applyFill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>
      <alignment horizontal="center" vertical="center"/>
    </xf>
    <xf numFmtId="3" fontId="7" fillId="0" borderId="1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4" fillId="0" borderId="0" xfId="0" applyFont="1" applyAlignment="1">
      <alignment vertical="top" wrapText="1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2" fontId="5" fillId="0" borderId="0" xfId="0" applyNumberFormat="1" applyFont="1" applyAlignment="1">
      <alignment horizontal="center"/>
    </xf>
    <xf numFmtId="0" fontId="15" fillId="0" borderId="0" xfId="0" applyFont="1"/>
    <xf numFmtId="0" fontId="4" fillId="3" borderId="0" xfId="0" applyFont="1" applyFill="1"/>
    <xf numFmtId="44" fontId="0" fillId="0" borderId="0" xfId="0" applyNumberFormat="1"/>
    <xf numFmtId="2" fontId="17" fillId="9" borderId="18" xfId="2" applyNumberFormat="1" applyFont="1" applyFill="1" applyBorder="1" applyAlignment="1">
      <alignment horizontal="center" vertical="center" wrapText="1"/>
    </xf>
    <xf numFmtId="10" fontId="17" fillId="0" borderId="18" xfId="2" applyNumberFormat="1" applyFont="1" applyBorder="1" applyAlignment="1">
      <alignment horizontal="center" vertical="center"/>
    </xf>
    <xf numFmtId="0" fontId="20" fillId="9" borderId="17" xfId="0" applyFont="1" applyFill="1" applyBorder="1" applyAlignment="1">
      <alignment horizontal="center" vertical="center" wrapText="1"/>
    </xf>
    <xf numFmtId="0" fontId="16" fillId="10" borderId="20" xfId="0" applyFont="1" applyFill="1" applyBorder="1" applyAlignment="1">
      <alignment horizontal="center" vertical="center" wrapText="1"/>
    </xf>
    <xf numFmtId="44" fontId="17" fillId="0" borderId="15" xfId="1" applyFont="1" applyBorder="1" applyAlignment="1" applyProtection="1">
      <alignment vertical="center" wrapText="1"/>
      <protection locked="0"/>
    </xf>
    <xf numFmtId="9" fontId="17" fillId="0" borderId="15" xfId="0" applyNumberFormat="1" applyFont="1" applyBorder="1" applyAlignment="1" applyProtection="1">
      <alignment horizontal="center" vertical="center"/>
      <protection locked="0"/>
    </xf>
    <xf numFmtId="44" fontId="17" fillId="0" borderId="15" xfId="1" applyFont="1" applyBorder="1" applyAlignment="1" applyProtection="1">
      <alignment horizontal="center" vertical="center"/>
      <protection hidden="1"/>
    </xf>
    <xf numFmtId="0" fontId="20" fillId="9" borderId="15" xfId="0" applyFont="1" applyFill="1" applyBorder="1" applyAlignment="1">
      <alignment horizontal="center" wrapText="1"/>
    </xf>
    <xf numFmtId="44" fontId="17" fillId="9" borderId="15" xfId="1" applyFont="1" applyFill="1" applyBorder="1" applyAlignment="1" applyProtection="1">
      <alignment vertical="center"/>
      <protection locked="0"/>
    </xf>
    <xf numFmtId="0" fontId="20" fillId="9" borderId="17" xfId="0" applyFont="1" applyFill="1" applyBorder="1" applyAlignment="1">
      <alignment horizontal="center" vertical="center"/>
    </xf>
    <xf numFmtId="0" fontId="22" fillId="10" borderId="15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0" xfId="3" applyFont="1" applyFill="1" applyAlignment="1">
      <alignment horizontal="left" indent="1"/>
    </xf>
    <xf numFmtId="0" fontId="17" fillId="0" borderId="18" xfId="2" applyFont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 wrapText="1"/>
    </xf>
    <xf numFmtId="2" fontId="17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6" fillId="7" borderId="6" xfId="0" applyFont="1" applyFill="1" applyBorder="1" applyAlignment="1">
      <alignment vertical="center" wrapText="1"/>
    </xf>
    <xf numFmtId="0" fontId="27" fillId="0" borderId="0" xfId="0" applyFont="1"/>
    <xf numFmtId="0" fontId="30" fillId="9" borderId="17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wrapText="1"/>
    </xf>
    <xf numFmtId="3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7" fillId="4" borderId="4" xfId="0" applyFont="1" applyFill="1" applyBorder="1" applyAlignment="1">
      <alignment horizontal="left"/>
    </xf>
    <xf numFmtId="0" fontId="5" fillId="4" borderId="2" xfId="0" applyFont="1" applyFill="1" applyBorder="1"/>
    <xf numFmtId="0" fontId="5" fillId="4" borderId="5" xfId="0" applyFont="1" applyFill="1" applyBorder="1"/>
    <xf numFmtId="0" fontId="9" fillId="5" borderId="6" xfId="0" applyFont="1" applyFill="1" applyBorder="1" applyAlignment="1" applyProtection="1">
      <alignment horizontal="left" wrapText="1"/>
      <protection locked="0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44" fontId="11" fillId="6" borderId="10" xfId="1" applyFont="1" applyFill="1" applyBorder="1" applyAlignment="1" applyProtection="1">
      <alignment horizontal="center" vertical="center" wrapText="1"/>
      <protection locked="0"/>
    </xf>
    <xf numFmtId="44" fontId="11" fillId="6" borderId="11" xfId="1" applyFont="1" applyFill="1" applyBorder="1" applyAlignment="1" applyProtection="1">
      <alignment horizontal="center" vertical="center" wrapText="1"/>
      <protection locked="0"/>
    </xf>
    <xf numFmtId="44" fontId="11" fillId="6" borderId="14" xfId="1" applyFont="1" applyFill="1" applyBorder="1" applyAlignment="1" applyProtection="1">
      <alignment horizontal="center" vertical="center" wrapText="1"/>
      <protection locked="0"/>
    </xf>
    <xf numFmtId="44" fontId="11" fillId="6" borderId="12" xfId="1" applyFont="1" applyFill="1" applyBorder="1" applyAlignment="1" applyProtection="1">
      <alignment horizontal="center" vertical="center" wrapText="1"/>
      <protection locked="0"/>
    </xf>
    <xf numFmtId="14" fontId="8" fillId="5" borderId="1" xfId="0" applyNumberFormat="1" applyFont="1" applyFill="1" applyBorder="1" applyAlignment="1" applyProtection="1">
      <alignment horizontal="center"/>
      <protection locked="0"/>
    </xf>
    <xf numFmtId="14" fontId="8" fillId="5" borderId="3" xfId="0" applyNumberFormat="1" applyFont="1" applyFill="1" applyBorder="1" applyAlignment="1" applyProtection="1">
      <alignment horizontal="center"/>
      <protection locked="0"/>
    </xf>
  </cellXfs>
  <cellStyles count="4">
    <cellStyle name="Hiperłącze" xfId="3" builtinId="8"/>
    <cellStyle name="Normalny" xfId="0" builtinId="0"/>
    <cellStyle name="Normalny_Arkusz1" xfId="2" xr:uid="{A1196F8E-A143-48EC-95A3-7884BB54FDF8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3DE8-EDB3-4882-A536-C1EF8DB23AF3}">
  <dimension ref="A1:L40"/>
  <sheetViews>
    <sheetView topLeftCell="A25" zoomScale="90" zoomScaleNormal="90" workbookViewId="0">
      <selection activeCell="G5" sqref="G5:H5"/>
    </sheetView>
  </sheetViews>
  <sheetFormatPr defaultRowHeight="15" x14ac:dyDescent="0.25"/>
  <cols>
    <col min="1" max="1" width="1" customWidth="1"/>
    <col min="2" max="2" width="7.140625" customWidth="1"/>
    <col min="3" max="3" width="9.85546875" customWidth="1"/>
    <col min="4" max="4" width="57.42578125" customWidth="1"/>
    <col min="5" max="5" width="9.5703125" customWidth="1"/>
    <col min="6" max="6" width="10.7109375" customWidth="1"/>
    <col min="7" max="7" width="11.140625" customWidth="1"/>
    <col min="8" max="8" width="15.42578125" bestFit="1" customWidth="1"/>
    <col min="9" max="9" width="16" customWidth="1"/>
    <col min="10" max="10" width="1.140625" customWidth="1"/>
  </cols>
  <sheetData>
    <row r="1" spans="1:10" ht="15.75" x14ac:dyDescent="0.25">
      <c r="A1" s="1"/>
      <c r="B1" s="2" t="s">
        <v>0</v>
      </c>
      <c r="C1" s="3"/>
      <c r="D1" s="1"/>
      <c r="E1" s="1"/>
      <c r="F1" s="3"/>
      <c r="G1" s="3"/>
      <c r="H1" s="1"/>
      <c r="I1" s="4"/>
      <c r="J1" s="1"/>
    </row>
    <row r="2" spans="1:10" ht="9.9499999999999993" customHeight="1" x14ac:dyDescent="0.25">
      <c r="A2" s="5"/>
      <c r="B2" s="6"/>
      <c r="C2" s="7"/>
      <c r="D2" s="6"/>
      <c r="E2" s="6"/>
      <c r="F2" s="8"/>
      <c r="G2" s="8"/>
      <c r="H2" s="6"/>
      <c r="I2" s="9"/>
      <c r="J2" s="5"/>
    </row>
    <row r="3" spans="1:10" ht="21" x14ac:dyDescent="0.35">
      <c r="A3" s="5"/>
      <c r="B3" s="81" t="s">
        <v>96</v>
      </c>
      <c r="C3" s="81"/>
      <c r="D3" s="81"/>
      <c r="E3" s="81"/>
      <c r="F3" s="81"/>
      <c r="G3" s="81"/>
      <c r="H3" s="81"/>
      <c r="I3" s="9"/>
      <c r="J3" s="5"/>
    </row>
    <row r="4" spans="1:10" ht="9.9499999999999993" customHeight="1" x14ac:dyDescent="0.25">
      <c r="A4" s="5"/>
      <c r="B4" s="6"/>
      <c r="C4" s="7"/>
      <c r="D4" s="6"/>
      <c r="E4" s="6"/>
      <c r="F4" s="8"/>
      <c r="G4" s="8"/>
      <c r="H4" s="6"/>
      <c r="I4" s="9"/>
      <c r="J4" s="5"/>
    </row>
    <row r="5" spans="1:10" ht="18.75" x14ac:dyDescent="0.3">
      <c r="A5" s="5"/>
      <c r="B5" s="6"/>
      <c r="C5" s="10" t="s">
        <v>1</v>
      </c>
      <c r="D5" s="11" t="s">
        <v>2</v>
      </c>
      <c r="E5" s="10"/>
      <c r="F5" s="10" t="s">
        <v>3</v>
      </c>
      <c r="G5" s="100"/>
      <c r="H5" s="101"/>
      <c r="I5" s="9"/>
      <c r="J5" s="5"/>
    </row>
    <row r="6" spans="1:10" ht="9.9499999999999993" customHeight="1" x14ac:dyDescent="0.25">
      <c r="A6" s="5"/>
      <c r="B6" s="6"/>
      <c r="C6" s="7"/>
      <c r="D6" s="6"/>
      <c r="E6" s="6"/>
      <c r="F6" s="8"/>
      <c r="G6" s="8"/>
      <c r="H6" s="6"/>
      <c r="I6" s="9"/>
      <c r="J6" s="5"/>
    </row>
    <row r="7" spans="1:10" ht="18.75" x14ac:dyDescent="0.3">
      <c r="A7" s="5"/>
      <c r="B7" s="6"/>
      <c r="C7" s="10" t="s">
        <v>4</v>
      </c>
      <c r="D7" s="11" t="s">
        <v>5</v>
      </c>
      <c r="E7" s="6"/>
      <c r="F7" s="8"/>
      <c r="G7" s="8"/>
      <c r="H7" s="6"/>
      <c r="I7" s="9"/>
      <c r="J7" s="5"/>
    </row>
    <row r="8" spans="1:10" ht="9.9499999999999993" customHeight="1" x14ac:dyDescent="0.25">
      <c r="A8" s="5"/>
      <c r="B8" s="6"/>
      <c r="C8" s="7"/>
      <c r="D8" s="6"/>
      <c r="E8" s="6"/>
      <c r="F8" s="8"/>
      <c r="G8" s="8"/>
      <c r="H8" s="6"/>
      <c r="I8" s="9"/>
      <c r="J8" s="5"/>
    </row>
    <row r="9" spans="1:10" ht="18.75" x14ac:dyDescent="0.3">
      <c r="A9" s="5"/>
      <c r="B9" s="6"/>
      <c r="C9" s="10" t="s">
        <v>6</v>
      </c>
      <c r="D9" s="12" t="s">
        <v>7</v>
      </c>
      <c r="E9" s="12"/>
      <c r="F9" s="12"/>
      <c r="G9" s="12"/>
      <c r="H9" s="12"/>
      <c r="I9" s="9"/>
      <c r="J9" s="5"/>
    </row>
    <row r="10" spans="1:10" ht="9.9499999999999993" customHeight="1" x14ac:dyDescent="0.25">
      <c r="A10" s="5"/>
      <c r="B10" s="6"/>
      <c r="C10" s="10"/>
      <c r="D10" s="6"/>
      <c r="E10" s="6"/>
      <c r="F10" s="8"/>
      <c r="G10" s="8"/>
      <c r="H10" s="6"/>
      <c r="I10" s="9"/>
      <c r="J10" s="5"/>
    </row>
    <row r="11" spans="1:10" ht="18.75" x14ac:dyDescent="0.3">
      <c r="A11" s="5"/>
      <c r="B11" s="6"/>
      <c r="C11" s="10" t="s">
        <v>8</v>
      </c>
      <c r="D11" s="82" t="s">
        <v>9</v>
      </c>
      <c r="E11" s="82"/>
      <c r="F11" s="82"/>
      <c r="G11" s="82"/>
      <c r="H11" s="82"/>
      <c r="I11" s="9"/>
      <c r="J11" s="5"/>
    </row>
    <row r="12" spans="1:10" ht="9.9499999999999993" customHeight="1" x14ac:dyDescent="0.25">
      <c r="A12" s="5"/>
      <c r="B12" s="6"/>
      <c r="C12" s="10"/>
      <c r="D12" s="83"/>
      <c r="E12" s="84"/>
      <c r="F12" s="84"/>
      <c r="G12" s="84"/>
      <c r="H12" s="84"/>
      <c r="I12" s="9"/>
      <c r="J12" s="5"/>
    </row>
    <row r="13" spans="1:10" ht="18.75" x14ac:dyDescent="0.3">
      <c r="A13" s="5"/>
      <c r="B13" s="6"/>
      <c r="C13" s="10" t="s">
        <v>10</v>
      </c>
      <c r="D13" s="13"/>
      <c r="E13" s="8"/>
      <c r="F13" s="8"/>
      <c r="G13" s="8"/>
      <c r="H13" s="12"/>
      <c r="I13" s="9"/>
      <c r="J13" s="5"/>
    </row>
    <row r="14" spans="1:10" ht="9.9499999999999993" customHeight="1" x14ac:dyDescent="0.25">
      <c r="A14" s="5"/>
      <c r="B14" s="6"/>
      <c r="C14" s="7"/>
      <c r="D14" s="6"/>
      <c r="E14" s="6"/>
      <c r="F14" s="8"/>
      <c r="G14" s="8"/>
      <c r="H14" s="6"/>
      <c r="I14" s="9"/>
      <c r="J14" s="5"/>
    </row>
    <row r="15" spans="1:10" ht="18.75" x14ac:dyDescent="0.3">
      <c r="A15" s="5"/>
      <c r="B15" s="6"/>
      <c r="C15" s="10" t="s">
        <v>11</v>
      </c>
      <c r="D15" s="14"/>
      <c r="E15" s="15" t="s">
        <v>12</v>
      </c>
      <c r="F15" s="85"/>
      <c r="G15" s="85"/>
      <c r="H15" s="85"/>
      <c r="I15" s="9"/>
      <c r="J15" s="5"/>
    </row>
    <row r="16" spans="1:10" ht="9.9499999999999993" customHeight="1" x14ac:dyDescent="0.25">
      <c r="A16" s="5"/>
      <c r="B16" s="6"/>
      <c r="C16" s="7"/>
      <c r="D16" s="6"/>
      <c r="E16" s="6"/>
      <c r="F16" s="8"/>
      <c r="G16" s="8"/>
      <c r="H16" s="6"/>
      <c r="I16" s="9"/>
      <c r="J16" s="5"/>
    </row>
    <row r="17" spans="1:12" ht="15.75" x14ac:dyDescent="0.25">
      <c r="A17" s="5"/>
      <c r="B17" s="86" t="s">
        <v>13</v>
      </c>
      <c r="C17" s="87"/>
      <c r="D17" s="90"/>
      <c r="E17" s="92" t="s">
        <v>14</v>
      </c>
      <c r="F17" s="93"/>
      <c r="G17" s="96">
        <f>SUM(H20:H29)</f>
        <v>0</v>
      </c>
      <c r="H17" s="97"/>
      <c r="I17" s="9"/>
      <c r="J17" s="5"/>
    </row>
    <row r="18" spans="1:12" ht="15.75" x14ac:dyDescent="0.25">
      <c r="A18" s="5"/>
      <c r="B18" s="88"/>
      <c r="C18" s="89"/>
      <c r="D18" s="91"/>
      <c r="E18" s="94"/>
      <c r="F18" s="95"/>
      <c r="G18" s="98"/>
      <c r="H18" s="99"/>
      <c r="I18" s="9"/>
      <c r="J18" s="5"/>
    </row>
    <row r="19" spans="1:12" ht="27.95" customHeight="1" x14ac:dyDescent="0.25">
      <c r="A19" s="16"/>
      <c r="B19" s="17" t="s">
        <v>15</v>
      </c>
      <c r="C19" s="18" t="s">
        <v>16</v>
      </c>
      <c r="D19" s="19" t="s">
        <v>17</v>
      </c>
      <c r="E19" s="18" t="s">
        <v>18</v>
      </c>
      <c r="F19" s="20" t="s">
        <v>19</v>
      </c>
      <c r="G19" s="20" t="s">
        <v>20</v>
      </c>
      <c r="H19" s="21" t="s">
        <v>21</v>
      </c>
      <c r="I19" s="21" t="s">
        <v>22</v>
      </c>
      <c r="J19" s="22"/>
    </row>
    <row r="20" spans="1:12" ht="45" customHeight="1" x14ac:dyDescent="0.25">
      <c r="A20" s="23"/>
      <c r="B20" s="24" t="s">
        <v>23</v>
      </c>
      <c r="C20" s="68"/>
      <c r="D20" s="63" t="str">
        <f>IF(C20&gt;0,((VLOOKUP(C20,Cennik!A$2:F$92,2,FALSE))),"")</f>
        <v/>
      </c>
      <c r="E20" s="74"/>
      <c r="F20" s="25" t="str">
        <f>IF(C20&gt;0,((VLOOKUP(C20,Cennik!A$2:F$92,4,FALSE))),"")</f>
        <v/>
      </c>
      <c r="G20" s="25" t="str">
        <f>IF(C20&gt;0,(PRODUCT(F20,1.23)),"")</f>
        <v/>
      </c>
      <c r="H20" s="26" t="str">
        <f t="shared" ref="H20:H27" si="0">IF(E20&gt;0,(PRODUCT(E20,G20)),"")</f>
        <v/>
      </c>
      <c r="I20" s="71"/>
      <c r="J20" s="27"/>
      <c r="L20" s="44"/>
    </row>
    <row r="21" spans="1:12" ht="45" customHeight="1" x14ac:dyDescent="0.25">
      <c r="A21" s="23"/>
      <c r="B21" s="24" t="s">
        <v>24</v>
      </c>
      <c r="C21" s="69"/>
      <c r="D21" s="63" t="str">
        <f>IF(C21&gt;0,((VLOOKUP(C21,Cennik!A$2:F$92,2,FALSE))),"")</f>
        <v/>
      </c>
      <c r="E21" s="74"/>
      <c r="F21" s="25" t="str">
        <f>IF(C21&gt;0,((VLOOKUP(C21,Cennik!A$2:F$92,4,FALSE))),"")</f>
        <v/>
      </c>
      <c r="G21" s="25" t="str">
        <f t="shared" ref="G21:G24" si="1">IF(C21&gt;0,(PRODUCT(F21,1.23)),"")</f>
        <v/>
      </c>
      <c r="H21" s="26" t="str">
        <f t="shared" si="0"/>
        <v/>
      </c>
      <c r="I21" s="71"/>
      <c r="J21" s="27"/>
    </row>
    <row r="22" spans="1:12" ht="45" customHeight="1" x14ac:dyDescent="0.25">
      <c r="A22" s="23"/>
      <c r="B22" s="24" t="s">
        <v>25</v>
      </c>
      <c r="C22" s="68"/>
      <c r="D22" s="63" t="str">
        <f>IF(C22&gt;0,((VLOOKUP(C22,Cennik!A$2:F$92,2,FALSE))),"")</f>
        <v/>
      </c>
      <c r="E22" s="74"/>
      <c r="F22" s="25" t="str">
        <f>IF(C22&gt;0,((VLOOKUP(C22,Cennik!A$2:F$92,4,FALSE))),"")</f>
        <v/>
      </c>
      <c r="G22" s="25" t="str">
        <f t="shared" si="1"/>
        <v/>
      </c>
      <c r="H22" s="26" t="str">
        <f t="shared" si="0"/>
        <v/>
      </c>
      <c r="I22" s="71"/>
      <c r="J22" s="27"/>
    </row>
    <row r="23" spans="1:12" ht="45" customHeight="1" x14ac:dyDescent="0.25">
      <c r="A23" s="23"/>
      <c r="B23" s="24" t="s">
        <v>26</v>
      </c>
      <c r="C23" s="68"/>
      <c r="D23" s="63" t="str">
        <f>IF(C23&gt;0,((VLOOKUP(C23,Cennik!A$2:F$92,2,FALSE))),"")</f>
        <v/>
      </c>
      <c r="E23" s="74"/>
      <c r="F23" s="25" t="str">
        <f>IF(C23&gt;0,((VLOOKUP(C23,Cennik!A$2:F$92,4,FALSE))),"")</f>
        <v/>
      </c>
      <c r="G23" s="25" t="str">
        <f t="shared" si="1"/>
        <v/>
      </c>
      <c r="H23" s="26" t="str">
        <f>IF(E23&gt;0,(PRODUCT(E23,G23)),"")</f>
        <v/>
      </c>
      <c r="I23" s="78"/>
      <c r="J23" s="27"/>
    </row>
    <row r="24" spans="1:12" ht="45" customHeight="1" x14ac:dyDescent="0.25">
      <c r="A24" s="23"/>
      <c r="B24" s="24" t="s">
        <v>27</v>
      </c>
      <c r="C24" s="68"/>
      <c r="D24" s="63" t="str">
        <f>IF(C24&gt;0,((VLOOKUP(C24,Cennik!A$2:F$92,2,FALSE))),"")</f>
        <v/>
      </c>
      <c r="E24" s="74"/>
      <c r="F24" s="25" t="str">
        <f>IF(C24&gt;0,((VLOOKUP(C24,Cennik!A$2:F$92,4,FALSE))),"")</f>
        <v/>
      </c>
      <c r="G24" s="25" t="str">
        <f t="shared" si="1"/>
        <v/>
      </c>
      <c r="H24" s="26" t="str">
        <f t="shared" si="0"/>
        <v/>
      </c>
      <c r="I24" s="78"/>
      <c r="J24" s="27"/>
    </row>
    <row r="25" spans="1:12" ht="45" customHeight="1" x14ac:dyDescent="0.25">
      <c r="A25" s="23"/>
      <c r="B25" s="24" t="s">
        <v>28</v>
      </c>
      <c r="C25" s="28"/>
      <c r="D25" s="63" t="str">
        <f>IF(C25&gt;0,((VLOOKUP(C25,Cennik!A$2:F$92,2,FALSE))),"")</f>
        <v/>
      </c>
      <c r="E25" s="74"/>
      <c r="F25" s="25" t="str">
        <f>IF(C25&gt;0,((VLOOKUP(C25,Cennik!A$2:F$92,4,FALSE))),"")</f>
        <v/>
      </c>
      <c r="G25" s="25" t="str">
        <f>IF(C25&gt;0,((VLOOKUP(C25,Cennik!A$2:F$92,6,FALSE))),"")</f>
        <v/>
      </c>
      <c r="H25" s="26" t="str">
        <f t="shared" si="0"/>
        <v/>
      </c>
      <c r="I25" s="78"/>
      <c r="J25" s="27"/>
    </row>
    <row r="26" spans="1:12" ht="45" customHeight="1" x14ac:dyDescent="0.25">
      <c r="A26" s="23"/>
      <c r="B26" s="24" t="s">
        <v>29</v>
      </c>
      <c r="C26" s="68"/>
      <c r="D26" s="63" t="str">
        <f>IF(C26&gt;0,((VLOOKUP(C26,Cennik!A$2:F$92,2,FALSE))),"")</f>
        <v/>
      </c>
      <c r="E26" s="74"/>
      <c r="F26" s="25" t="str">
        <f>IF(C26&gt;0,((VLOOKUP(C26,Cennik!A$2:F$92,4,FALSE))),"")</f>
        <v/>
      </c>
      <c r="G26" s="25" t="str">
        <f>IF(C26&gt;0,((VLOOKUP(C26,Cennik!A$2:F$92,6,FALSE))),"")</f>
        <v/>
      </c>
      <c r="H26" s="26" t="str">
        <f t="shared" si="0"/>
        <v/>
      </c>
      <c r="I26" s="78"/>
      <c r="J26" s="27"/>
    </row>
    <row r="27" spans="1:12" ht="45" customHeight="1" x14ac:dyDescent="0.25">
      <c r="A27" s="23"/>
      <c r="B27" s="29" t="s">
        <v>30</v>
      </c>
      <c r="C27" s="70"/>
      <c r="D27" s="63" t="str">
        <f>IF(C27&gt;0,((VLOOKUP(C27,Cennik!A$2:F$92,2,FALSE))),"")</f>
        <v/>
      </c>
      <c r="E27" s="75"/>
      <c r="F27" s="25" t="str">
        <f>IF(C27&gt;0,((VLOOKUP(C27,Cennik!A$2:F$92,4,FALSE))),"")</f>
        <v/>
      </c>
      <c r="G27" s="25" t="str">
        <f>IF(C27&gt;0,((VLOOKUP(C27,Cennik!A$2:F$92,6,FALSE))),"")</f>
        <v/>
      </c>
      <c r="H27" s="26" t="str">
        <f t="shared" si="0"/>
        <v/>
      </c>
      <c r="I27" s="78"/>
      <c r="J27" s="27"/>
    </row>
    <row r="28" spans="1:12" ht="45" customHeight="1" x14ac:dyDescent="0.25">
      <c r="A28" s="23"/>
      <c r="B28" s="30" t="s">
        <v>31</v>
      </c>
      <c r="C28" s="31"/>
      <c r="D28" s="63" t="str">
        <f>IF(C28&gt;0,((VLOOKUP(C28,Cennik!A$2:F$92,2,FALSE))),"")</f>
        <v/>
      </c>
      <c r="E28" s="76"/>
      <c r="F28" s="25" t="str">
        <f>IF(C28&gt;0,((VLOOKUP(C28,Cennik!A$2:F$92,4,FALSE))),"")</f>
        <v/>
      </c>
      <c r="G28" s="25" t="str">
        <f>IF(C28&gt;0,((VLOOKUP(C28,Cennik!A$2:F$92,6,FALSE))),"")</f>
        <v/>
      </c>
      <c r="H28" s="26" t="str">
        <f>IF(E28&gt;0,(PRODUCT(E28,G28)),"")</f>
        <v/>
      </c>
      <c r="I28" s="72"/>
      <c r="J28" s="27"/>
    </row>
    <row r="29" spans="1:12" ht="45" customHeight="1" x14ac:dyDescent="0.25">
      <c r="A29" s="23"/>
      <c r="B29" s="32" t="s">
        <v>32</v>
      </c>
      <c r="C29" s="33"/>
      <c r="D29" s="63" t="str">
        <f>IF(C29&gt;0,((VLOOKUP(C29,Cennik!A$2:F$92,2,FALSE))),"")</f>
        <v/>
      </c>
      <c r="E29" s="77"/>
      <c r="F29" s="25" t="str">
        <f>IF(C29&gt;0,((VLOOKUP(C29,Cennik!A$2:F$92,4,FALSE))),"")</f>
        <v/>
      </c>
      <c r="G29" s="25" t="str">
        <f>IF(C29&gt;0,((VLOOKUP(C29,Cennik!A$2:F$92,6,FALSE))),"")</f>
        <v/>
      </c>
      <c r="H29" s="26" t="str">
        <f>IF(E29&gt;0,(PRODUCT(E29,G29)),"")</f>
        <v/>
      </c>
      <c r="I29" s="72"/>
      <c r="J29" s="27"/>
    </row>
    <row r="30" spans="1:12" ht="15.75" x14ac:dyDescent="0.25">
      <c r="A30" s="16"/>
      <c r="B30" s="37"/>
      <c r="C30" s="35"/>
      <c r="D30" s="34"/>
      <c r="E30" s="37"/>
      <c r="F30" s="37"/>
      <c r="G30" s="37"/>
      <c r="H30" s="34"/>
      <c r="I30" s="36"/>
      <c r="J30" s="16"/>
    </row>
    <row r="31" spans="1:12" ht="18.75" x14ac:dyDescent="0.3">
      <c r="A31" s="16"/>
      <c r="B31" s="40" t="s">
        <v>89</v>
      </c>
      <c r="C31" s="35"/>
      <c r="D31" s="34"/>
      <c r="E31" s="37"/>
      <c r="F31" s="37"/>
      <c r="G31" s="37"/>
      <c r="H31" s="37"/>
      <c r="I31" s="36"/>
      <c r="J31" s="16"/>
    </row>
    <row r="32" spans="1:12" ht="21" x14ac:dyDescent="0.35">
      <c r="A32" s="16"/>
      <c r="B32" s="58" t="s">
        <v>88</v>
      </c>
      <c r="C32" s="38"/>
      <c r="D32" s="37"/>
      <c r="E32" s="37"/>
      <c r="F32" s="37"/>
      <c r="G32" s="79" t="s">
        <v>85</v>
      </c>
      <c r="H32" s="79"/>
      <c r="I32" s="36"/>
      <c r="J32" s="16"/>
    </row>
    <row r="33" spans="1:10" ht="18.75" x14ac:dyDescent="0.3">
      <c r="A33" s="16"/>
      <c r="B33" s="40" t="s">
        <v>90</v>
      </c>
      <c r="C33" s="38"/>
      <c r="D33" s="37"/>
      <c r="E33" s="37"/>
      <c r="F33" s="37"/>
      <c r="G33" s="80" t="s">
        <v>92</v>
      </c>
      <c r="H33" s="80"/>
      <c r="I33" s="36"/>
      <c r="J33" s="16"/>
    </row>
    <row r="34" spans="1:10" ht="21" x14ac:dyDescent="0.35">
      <c r="A34" s="16"/>
      <c r="B34" s="58" t="s">
        <v>91</v>
      </c>
      <c r="C34" s="39"/>
      <c r="D34" s="40"/>
      <c r="E34" s="37"/>
      <c r="F34" s="37"/>
      <c r="G34" s="80"/>
      <c r="H34" s="80"/>
      <c r="I34" s="36"/>
      <c r="J34" s="16"/>
    </row>
    <row r="35" spans="1:10" ht="18.75" x14ac:dyDescent="0.3">
      <c r="A35" s="16"/>
      <c r="B35" s="40" t="s">
        <v>93</v>
      </c>
      <c r="C35" s="38"/>
      <c r="D35" s="37"/>
      <c r="E35" s="37"/>
      <c r="F35" s="37"/>
      <c r="G35" s="37"/>
      <c r="H35" s="37"/>
      <c r="I35" s="36"/>
      <c r="J35" s="16"/>
    </row>
    <row r="36" spans="1:10" ht="21" x14ac:dyDescent="0.35">
      <c r="A36" s="16"/>
      <c r="B36" s="58" t="s">
        <v>94</v>
      </c>
      <c r="C36" s="40"/>
      <c r="D36" s="40"/>
      <c r="E36" s="34"/>
      <c r="F36" s="41"/>
      <c r="G36" s="79" t="s">
        <v>86</v>
      </c>
      <c r="H36" s="79"/>
      <c r="I36" s="36"/>
      <c r="J36" s="16"/>
    </row>
    <row r="37" spans="1:10" ht="15.75" x14ac:dyDescent="0.25">
      <c r="A37" s="16"/>
      <c r="C37" s="42"/>
      <c r="D37" s="42"/>
      <c r="E37" s="37"/>
      <c r="F37" s="37"/>
      <c r="G37" s="80" t="s">
        <v>87</v>
      </c>
      <c r="H37" s="80"/>
      <c r="I37" s="36"/>
      <c r="J37" s="16"/>
    </row>
    <row r="38" spans="1:10" ht="15.75" x14ac:dyDescent="0.25">
      <c r="A38" s="16"/>
      <c r="B38" s="42"/>
      <c r="C38" s="42"/>
      <c r="D38" s="42"/>
      <c r="E38" s="37"/>
      <c r="F38" s="37"/>
      <c r="G38" s="80"/>
      <c r="H38" s="80"/>
      <c r="I38" s="36"/>
      <c r="J38" s="16"/>
    </row>
    <row r="39" spans="1:10" ht="15.75" x14ac:dyDescent="0.25">
      <c r="A39" s="16"/>
      <c r="B39" s="42"/>
      <c r="C39" s="42"/>
      <c r="D39" s="42"/>
      <c r="E39" s="37"/>
      <c r="F39" s="37"/>
      <c r="G39" s="37"/>
      <c r="H39" s="37"/>
      <c r="I39" s="36"/>
      <c r="J39" s="16"/>
    </row>
    <row r="40" spans="1:10" ht="9.9499999999999993" customHeight="1" x14ac:dyDescent="0.25">
      <c r="A40" s="16"/>
      <c r="B40" s="16"/>
      <c r="C40" s="16"/>
      <c r="D40" s="16"/>
      <c r="E40" s="16"/>
      <c r="F40" s="16"/>
      <c r="G40" s="16"/>
      <c r="H40" s="16"/>
      <c r="I40" s="43"/>
      <c r="J40" s="16"/>
    </row>
  </sheetData>
  <mergeCells count="13">
    <mergeCell ref="G36:H36"/>
    <mergeCell ref="G37:H38"/>
    <mergeCell ref="G33:H34"/>
    <mergeCell ref="G32:H32"/>
    <mergeCell ref="B3:H3"/>
    <mergeCell ref="D11:H11"/>
    <mergeCell ref="D12:H12"/>
    <mergeCell ref="F15:H15"/>
    <mergeCell ref="B17:C18"/>
    <mergeCell ref="D17:D18"/>
    <mergeCell ref="E17:F18"/>
    <mergeCell ref="G17:H18"/>
    <mergeCell ref="G5:H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8" orientation="portrait" r:id="rId1"/>
  <ignoredErrors>
    <ignoredError sqref="G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46AA-F0A0-4A43-BC94-9F5056B51AE4}">
  <dimension ref="A1:F94"/>
  <sheetViews>
    <sheetView tabSelected="1" zoomScaleNormal="100" workbookViewId="0"/>
  </sheetViews>
  <sheetFormatPr defaultRowHeight="15" x14ac:dyDescent="0.25"/>
  <cols>
    <col min="1" max="1" width="4.85546875" bestFit="1" customWidth="1"/>
    <col min="2" max="2" width="65.140625" customWidth="1"/>
    <col min="3" max="3" width="6.42578125" customWidth="1"/>
    <col min="4" max="4" width="9.5703125" bestFit="1" customWidth="1"/>
    <col min="5" max="5" width="10.5703125" bestFit="1" customWidth="1"/>
    <col min="6" max="6" width="10.28515625" customWidth="1"/>
  </cols>
  <sheetData>
    <row r="1" spans="1:6" s="62" customFormat="1" ht="31.5" x14ac:dyDescent="0.25">
      <c r="A1" s="59" t="s">
        <v>16</v>
      </c>
      <c r="B1" s="60" t="s">
        <v>17</v>
      </c>
      <c r="C1" s="59" t="s">
        <v>34</v>
      </c>
      <c r="D1" s="45" t="s">
        <v>19</v>
      </c>
      <c r="E1" s="46" t="s">
        <v>35</v>
      </c>
      <c r="F1" s="61" t="s">
        <v>20</v>
      </c>
    </row>
    <row r="2" spans="1:6" ht="18" x14ac:dyDescent="0.25">
      <c r="A2" s="73">
        <v>1</v>
      </c>
      <c r="B2" s="47" t="s">
        <v>101</v>
      </c>
      <c r="C2" s="48" t="s">
        <v>36</v>
      </c>
      <c r="D2" s="49">
        <v>0.2</v>
      </c>
      <c r="E2" s="50">
        <v>0.23</v>
      </c>
      <c r="F2" s="51">
        <f>D2*1.23</f>
        <v>0.25</v>
      </c>
    </row>
    <row r="3" spans="1:6" ht="18" x14ac:dyDescent="0.25">
      <c r="A3" s="73">
        <v>2</v>
      </c>
      <c r="B3" s="47" t="s">
        <v>102</v>
      </c>
      <c r="C3" s="48" t="s">
        <v>36</v>
      </c>
      <c r="D3" s="49">
        <v>0.41</v>
      </c>
      <c r="E3" s="50">
        <v>0.23</v>
      </c>
      <c r="F3" s="51">
        <f t="shared" ref="F3:F87" si="0">D3*1.23</f>
        <v>0.5</v>
      </c>
    </row>
    <row r="4" spans="1:6" ht="18" x14ac:dyDescent="0.25">
      <c r="A4" s="73">
        <v>3</v>
      </c>
      <c r="B4" s="47" t="s">
        <v>103</v>
      </c>
      <c r="C4" s="48" t="s">
        <v>36</v>
      </c>
      <c r="D4" s="49">
        <v>0.81</v>
      </c>
      <c r="E4" s="50">
        <v>0.23</v>
      </c>
      <c r="F4" s="51">
        <f t="shared" si="0"/>
        <v>1</v>
      </c>
    </row>
    <row r="5" spans="1:6" ht="18" x14ac:dyDescent="0.25">
      <c r="A5" s="73">
        <v>4</v>
      </c>
      <c r="B5" s="47" t="s">
        <v>104</v>
      </c>
      <c r="C5" s="48" t="s">
        <v>36</v>
      </c>
      <c r="D5" s="49">
        <v>0.61</v>
      </c>
      <c r="E5" s="50">
        <v>0.23</v>
      </c>
      <c r="F5" s="51">
        <f t="shared" si="0"/>
        <v>0.75</v>
      </c>
    </row>
    <row r="6" spans="1:6" ht="18" x14ac:dyDescent="0.25">
      <c r="A6" s="73">
        <v>5</v>
      </c>
      <c r="B6" s="47" t="s">
        <v>105</v>
      </c>
      <c r="C6" s="48" t="s">
        <v>36</v>
      </c>
      <c r="D6" s="49">
        <v>1.22</v>
      </c>
      <c r="E6" s="50">
        <v>0.23</v>
      </c>
      <c r="F6" s="51">
        <f t="shared" si="0"/>
        <v>1.5</v>
      </c>
    </row>
    <row r="7" spans="1:6" ht="18" x14ac:dyDescent="0.25">
      <c r="A7" s="73">
        <v>6</v>
      </c>
      <c r="B7" s="47" t="s">
        <v>106</v>
      </c>
      <c r="C7" s="48" t="s">
        <v>36</v>
      </c>
      <c r="D7" s="49">
        <v>2.44</v>
      </c>
      <c r="E7" s="50">
        <v>0.23</v>
      </c>
      <c r="F7" s="51">
        <f t="shared" si="0"/>
        <v>3</v>
      </c>
    </row>
    <row r="8" spans="1:6" s="64" customFormat="1" ht="18" x14ac:dyDescent="0.25">
      <c r="A8" s="73">
        <v>7</v>
      </c>
      <c r="B8" s="65" t="s">
        <v>113</v>
      </c>
      <c r="C8" s="48" t="s">
        <v>36</v>
      </c>
      <c r="D8" s="49">
        <v>13.2</v>
      </c>
      <c r="E8" s="50">
        <v>0.23</v>
      </c>
      <c r="F8" s="51">
        <v>16.239999999999998</v>
      </c>
    </row>
    <row r="9" spans="1:6" s="64" customFormat="1" ht="18" x14ac:dyDescent="0.25">
      <c r="A9" s="73">
        <v>8</v>
      </c>
      <c r="B9" s="65" t="s">
        <v>114</v>
      </c>
      <c r="C9" s="48" t="s">
        <v>36</v>
      </c>
      <c r="D9" s="49">
        <v>26.41</v>
      </c>
      <c r="E9" s="50">
        <v>0.23</v>
      </c>
      <c r="F9" s="51">
        <v>32.479999999999997</v>
      </c>
    </row>
    <row r="10" spans="1:6" s="64" customFormat="1" ht="18" x14ac:dyDescent="0.25">
      <c r="A10" s="73">
        <v>9</v>
      </c>
      <c r="B10" s="66" t="s">
        <v>115</v>
      </c>
      <c r="C10" s="48" t="s">
        <v>36</v>
      </c>
      <c r="D10" s="49">
        <v>52.81</v>
      </c>
      <c r="E10" s="50">
        <v>0.23</v>
      </c>
      <c r="F10" s="51">
        <v>64.959999999999994</v>
      </c>
    </row>
    <row r="11" spans="1:6" ht="18" x14ac:dyDescent="0.25">
      <c r="A11" s="73">
        <v>10</v>
      </c>
      <c r="B11" s="52" t="s">
        <v>107</v>
      </c>
      <c r="C11" s="48" t="s">
        <v>36</v>
      </c>
      <c r="D11" s="49">
        <v>0.41</v>
      </c>
      <c r="E11" s="50">
        <v>0.23</v>
      </c>
      <c r="F11" s="51">
        <f t="shared" si="0"/>
        <v>0.5</v>
      </c>
    </row>
    <row r="12" spans="1:6" ht="18" x14ac:dyDescent="0.25">
      <c r="A12" s="73">
        <v>11</v>
      </c>
      <c r="B12" s="52" t="s">
        <v>108</v>
      </c>
      <c r="C12" s="48" t="s">
        <v>36</v>
      </c>
      <c r="D12" s="49">
        <v>0.81</v>
      </c>
      <c r="E12" s="50">
        <v>0.23</v>
      </c>
      <c r="F12" s="51">
        <f t="shared" si="0"/>
        <v>1</v>
      </c>
    </row>
    <row r="13" spans="1:6" ht="18" x14ac:dyDescent="0.25">
      <c r="A13" s="73">
        <v>12</v>
      </c>
      <c r="B13" s="52" t="s">
        <v>109</v>
      </c>
      <c r="C13" s="48" t="s">
        <v>36</v>
      </c>
      <c r="D13" s="49">
        <v>1.63</v>
      </c>
      <c r="E13" s="50">
        <v>0.23</v>
      </c>
      <c r="F13" s="51">
        <f t="shared" si="0"/>
        <v>2</v>
      </c>
    </row>
    <row r="14" spans="1:6" ht="18" x14ac:dyDescent="0.25">
      <c r="A14" s="73">
        <v>13</v>
      </c>
      <c r="B14" s="52" t="s">
        <v>110</v>
      </c>
      <c r="C14" s="48" t="s">
        <v>36</v>
      </c>
      <c r="D14" s="49">
        <v>1.22</v>
      </c>
      <c r="E14" s="50">
        <v>0.23</v>
      </c>
      <c r="F14" s="51">
        <f t="shared" si="0"/>
        <v>1.5</v>
      </c>
    </row>
    <row r="15" spans="1:6" ht="18" x14ac:dyDescent="0.25">
      <c r="A15" s="73">
        <v>14</v>
      </c>
      <c r="B15" s="52" t="s">
        <v>111</v>
      </c>
      <c r="C15" s="48" t="s">
        <v>36</v>
      </c>
      <c r="D15" s="49">
        <v>2.44</v>
      </c>
      <c r="E15" s="50">
        <v>0.23</v>
      </c>
      <c r="F15" s="51">
        <f t="shared" si="0"/>
        <v>3</v>
      </c>
    </row>
    <row r="16" spans="1:6" ht="18" x14ac:dyDescent="0.25">
      <c r="A16" s="73">
        <v>15</v>
      </c>
      <c r="B16" s="52" t="s">
        <v>112</v>
      </c>
      <c r="C16" s="48" t="s">
        <v>36</v>
      </c>
      <c r="D16" s="49">
        <v>3.25</v>
      </c>
      <c r="E16" s="50">
        <v>0.23</v>
      </c>
      <c r="F16" s="51">
        <f t="shared" si="0"/>
        <v>4</v>
      </c>
    </row>
    <row r="17" spans="1:6" s="64" customFormat="1" ht="18" x14ac:dyDescent="0.25">
      <c r="A17" s="73">
        <v>16</v>
      </c>
      <c r="B17" s="67" t="s">
        <v>116</v>
      </c>
      <c r="C17" s="48" t="s">
        <v>36</v>
      </c>
      <c r="D17" s="49">
        <v>27.43</v>
      </c>
      <c r="E17" s="50">
        <v>0.23</v>
      </c>
      <c r="F17" s="51">
        <v>33.74</v>
      </c>
    </row>
    <row r="18" spans="1:6" s="64" customFormat="1" ht="18" x14ac:dyDescent="0.25">
      <c r="A18" s="73">
        <v>17</v>
      </c>
      <c r="B18" s="67" t="s">
        <v>117</v>
      </c>
      <c r="C18" s="48" t="s">
        <v>36</v>
      </c>
      <c r="D18" s="49">
        <v>54.05</v>
      </c>
      <c r="E18" s="50">
        <v>0.23</v>
      </c>
      <c r="F18" s="51">
        <v>66.48</v>
      </c>
    </row>
    <row r="19" spans="1:6" s="64" customFormat="1" ht="18" x14ac:dyDescent="0.25">
      <c r="A19" s="73">
        <v>18</v>
      </c>
      <c r="B19" s="67" t="s">
        <v>118</v>
      </c>
      <c r="C19" s="48" t="s">
        <v>36</v>
      </c>
      <c r="D19" s="49">
        <v>52</v>
      </c>
      <c r="E19" s="50">
        <v>0.23</v>
      </c>
      <c r="F19" s="51">
        <v>63.96</v>
      </c>
    </row>
    <row r="20" spans="1:6" ht="15.75" x14ac:dyDescent="0.25">
      <c r="A20" s="73">
        <v>19</v>
      </c>
      <c r="B20" s="47" t="s">
        <v>37</v>
      </c>
      <c r="C20" s="48" t="s">
        <v>38</v>
      </c>
      <c r="D20" s="49">
        <v>0.65</v>
      </c>
      <c r="E20" s="50">
        <v>0.23</v>
      </c>
      <c r="F20" s="51">
        <f t="shared" si="0"/>
        <v>0.8</v>
      </c>
    </row>
    <row r="21" spans="1:6" ht="15.75" x14ac:dyDescent="0.25">
      <c r="A21" s="73">
        <v>20</v>
      </c>
      <c r="B21" s="47" t="s">
        <v>39</v>
      </c>
      <c r="C21" s="48" t="s">
        <v>38</v>
      </c>
      <c r="D21" s="49">
        <v>0.65</v>
      </c>
      <c r="E21" s="50">
        <v>0.23</v>
      </c>
      <c r="F21" s="51">
        <f t="shared" si="0"/>
        <v>0.8</v>
      </c>
    </row>
    <row r="22" spans="1:6" ht="15.75" x14ac:dyDescent="0.25">
      <c r="A22" s="73">
        <v>21</v>
      </c>
      <c r="B22" s="47" t="s">
        <v>40</v>
      </c>
      <c r="C22" s="48" t="s">
        <v>38</v>
      </c>
      <c r="D22" s="49">
        <v>1.3</v>
      </c>
      <c r="E22" s="50">
        <v>0.23</v>
      </c>
      <c r="F22" s="51">
        <f t="shared" si="0"/>
        <v>1.6</v>
      </c>
    </row>
    <row r="23" spans="1:6" ht="15.75" x14ac:dyDescent="0.25">
      <c r="A23" s="73">
        <v>22</v>
      </c>
      <c r="B23" s="47" t="s">
        <v>41</v>
      </c>
      <c r="C23" s="48" t="s">
        <v>38</v>
      </c>
      <c r="D23" s="49">
        <v>1.22</v>
      </c>
      <c r="E23" s="50">
        <v>0.23</v>
      </c>
      <c r="F23" s="51">
        <f t="shared" si="0"/>
        <v>1.5</v>
      </c>
    </row>
    <row r="24" spans="1:6" ht="15.75" x14ac:dyDescent="0.25">
      <c r="A24" s="73">
        <v>23</v>
      </c>
      <c r="B24" s="47" t="s">
        <v>42</v>
      </c>
      <c r="C24" s="48" t="s">
        <v>38</v>
      </c>
      <c r="D24" s="49">
        <v>2.44</v>
      </c>
      <c r="E24" s="50">
        <v>0.23</v>
      </c>
      <c r="F24" s="51">
        <f t="shared" si="0"/>
        <v>3</v>
      </c>
    </row>
    <row r="25" spans="1:6" ht="15.75" x14ac:dyDescent="0.25">
      <c r="A25" s="73">
        <v>24</v>
      </c>
      <c r="B25" s="47" t="s">
        <v>43</v>
      </c>
      <c r="C25" s="48" t="s">
        <v>38</v>
      </c>
      <c r="D25" s="53">
        <v>2.44</v>
      </c>
      <c r="E25" s="50">
        <v>0.23</v>
      </c>
      <c r="F25" s="51">
        <f t="shared" si="0"/>
        <v>3</v>
      </c>
    </row>
    <row r="26" spans="1:6" ht="15.75" x14ac:dyDescent="0.25">
      <c r="A26" s="73">
        <v>25</v>
      </c>
      <c r="B26" s="47" t="s">
        <v>44</v>
      </c>
      <c r="C26" s="48" t="s">
        <v>38</v>
      </c>
      <c r="D26" s="53">
        <v>2.44</v>
      </c>
      <c r="E26" s="50">
        <v>0.23</v>
      </c>
      <c r="F26" s="51">
        <f t="shared" si="0"/>
        <v>3</v>
      </c>
    </row>
    <row r="27" spans="1:6" ht="15.75" x14ac:dyDescent="0.25">
      <c r="A27" s="73">
        <v>26</v>
      </c>
      <c r="B27" s="47" t="s">
        <v>45</v>
      </c>
      <c r="C27" s="48" t="s">
        <v>38</v>
      </c>
      <c r="D27" s="53">
        <v>1.54</v>
      </c>
      <c r="E27" s="50">
        <v>0.23</v>
      </c>
      <c r="F27" s="51">
        <f t="shared" si="0"/>
        <v>1.89</v>
      </c>
    </row>
    <row r="28" spans="1:6" ht="15.75" x14ac:dyDescent="0.25">
      <c r="A28" s="73">
        <v>27</v>
      </c>
      <c r="B28" s="47" t="s">
        <v>46</v>
      </c>
      <c r="C28" s="48" t="s">
        <v>38</v>
      </c>
      <c r="D28" s="53">
        <v>3.09</v>
      </c>
      <c r="E28" s="50">
        <v>0.23</v>
      </c>
      <c r="F28" s="51">
        <f t="shared" si="0"/>
        <v>3.8</v>
      </c>
    </row>
    <row r="29" spans="1:6" s="64" customFormat="1" ht="15.75" customHeight="1" x14ac:dyDescent="0.25">
      <c r="A29" s="73">
        <v>28</v>
      </c>
      <c r="B29" s="65" t="s">
        <v>119</v>
      </c>
      <c r="C29" s="48" t="s">
        <v>38</v>
      </c>
      <c r="D29" s="49">
        <v>1.02</v>
      </c>
      <c r="E29" s="50">
        <v>0.23</v>
      </c>
      <c r="F29" s="51">
        <v>1.26</v>
      </c>
    </row>
    <row r="30" spans="1:6" s="64" customFormat="1" ht="15.75" x14ac:dyDescent="0.25">
      <c r="A30" s="73">
        <v>29</v>
      </c>
      <c r="B30" s="65" t="s">
        <v>120</v>
      </c>
      <c r="C30" s="48" t="s">
        <v>38</v>
      </c>
      <c r="D30" s="49">
        <v>2.0499999999999998</v>
      </c>
      <c r="E30" s="50">
        <v>0.23</v>
      </c>
      <c r="F30" s="51">
        <v>2.52</v>
      </c>
    </row>
    <row r="31" spans="1:6" s="64" customFormat="1" ht="15.75" x14ac:dyDescent="0.25">
      <c r="A31" s="73">
        <v>30</v>
      </c>
      <c r="B31" s="65" t="s">
        <v>121</v>
      </c>
      <c r="C31" s="48" t="s">
        <v>38</v>
      </c>
      <c r="D31" s="49">
        <v>4.0999999999999996</v>
      </c>
      <c r="E31" s="50">
        <v>0.23</v>
      </c>
      <c r="F31" s="51">
        <v>5.04</v>
      </c>
    </row>
    <row r="32" spans="1:6" s="64" customFormat="1" ht="15.75" x14ac:dyDescent="0.25">
      <c r="A32" s="73">
        <v>31</v>
      </c>
      <c r="B32" s="65" t="s">
        <v>122</v>
      </c>
      <c r="C32" s="48" t="s">
        <v>38</v>
      </c>
      <c r="D32" s="49">
        <v>1.02</v>
      </c>
      <c r="E32" s="50">
        <v>0.23</v>
      </c>
      <c r="F32" s="51">
        <v>1.26</v>
      </c>
    </row>
    <row r="33" spans="1:6" s="64" customFormat="1" ht="15.75" x14ac:dyDescent="0.25">
      <c r="A33" s="73">
        <v>32</v>
      </c>
      <c r="B33" s="65" t="s">
        <v>123</v>
      </c>
      <c r="C33" s="48" t="s">
        <v>38</v>
      </c>
      <c r="D33" s="49">
        <v>2.0499999999999998</v>
      </c>
      <c r="E33" s="50">
        <v>0.23</v>
      </c>
      <c r="F33" s="51">
        <v>2.52</v>
      </c>
    </row>
    <row r="34" spans="1:6" s="64" customFormat="1" ht="15.75" x14ac:dyDescent="0.25">
      <c r="A34" s="73">
        <v>33</v>
      </c>
      <c r="B34" s="65" t="s">
        <v>124</v>
      </c>
      <c r="C34" s="48" t="s">
        <v>38</v>
      </c>
      <c r="D34" s="49">
        <v>4.0999999999999996</v>
      </c>
      <c r="E34" s="50">
        <v>0.23</v>
      </c>
      <c r="F34" s="51">
        <v>5.04</v>
      </c>
    </row>
    <row r="35" spans="1:6" ht="15.75" x14ac:dyDescent="0.25">
      <c r="A35" s="73">
        <v>34</v>
      </c>
      <c r="B35" s="54" t="s">
        <v>97</v>
      </c>
      <c r="C35" s="48" t="s">
        <v>38</v>
      </c>
      <c r="D35" s="53">
        <v>1.79</v>
      </c>
      <c r="E35" s="50">
        <v>0.23</v>
      </c>
      <c r="F35" s="51">
        <f t="shared" ref="F35:F36" si="1">D35*1.23</f>
        <v>2.2000000000000002</v>
      </c>
    </row>
    <row r="36" spans="1:6" ht="15.75" x14ac:dyDescent="0.25">
      <c r="A36" s="73">
        <v>35</v>
      </c>
      <c r="B36" s="47" t="s">
        <v>98</v>
      </c>
      <c r="C36" s="48" t="s">
        <v>38</v>
      </c>
      <c r="D36" s="53">
        <v>3.58</v>
      </c>
      <c r="E36" s="50">
        <v>0.23</v>
      </c>
      <c r="F36" s="51">
        <f t="shared" si="1"/>
        <v>4.4000000000000004</v>
      </c>
    </row>
    <row r="37" spans="1:6" ht="15.75" x14ac:dyDescent="0.25">
      <c r="A37" s="73">
        <v>36</v>
      </c>
      <c r="B37" s="47" t="s">
        <v>47</v>
      </c>
      <c r="C37" s="48" t="s">
        <v>38</v>
      </c>
      <c r="D37" s="53">
        <v>1.54</v>
      </c>
      <c r="E37" s="50">
        <v>0.23</v>
      </c>
      <c r="F37" s="51">
        <f t="shared" si="0"/>
        <v>1.89</v>
      </c>
    </row>
    <row r="38" spans="1:6" ht="15.75" x14ac:dyDescent="0.25">
      <c r="A38" s="73">
        <v>37</v>
      </c>
      <c r="B38" s="47" t="s">
        <v>48</v>
      </c>
      <c r="C38" s="48" t="s">
        <v>38</v>
      </c>
      <c r="D38" s="53">
        <v>3.09</v>
      </c>
      <c r="E38" s="50">
        <v>0.23</v>
      </c>
      <c r="F38" s="51">
        <f t="shared" si="0"/>
        <v>3.8</v>
      </c>
    </row>
    <row r="39" spans="1:6" ht="15.75" x14ac:dyDescent="0.25">
      <c r="A39" s="73">
        <v>38</v>
      </c>
      <c r="B39" s="65" t="s">
        <v>125</v>
      </c>
      <c r="C39" s="48" t="s">
        <v>38</v>
      </c>
      <c r="D39" s="49">
        <v>1.02</v>
      </c>
      <c r="E39" s="50">
        <v>0.23</v>
      </c>
      <c r="F39" s="51">
        <v>1.26</v>
      </c>
    </row>
    <row r="40" spans="1:6" ht="15.75" x14ac:dyDescent="0.25">
      <c r="A40" s="73">
        <v>39</v>
      </c>
      <c r="B40" s="65" t="s">
        <v>126</v>
      </c>
      <c r="C40" s="48" t="s">
        <v>38</v>
      </c>
      <c r="D40" s="49">
        <v>2.0499999999999998</v>
      </c>
      <c r="E40" s="50">
        <v>0.23</v>
      </c>
      <c r="F40" s="51">
        <v>2.52</v>
      </c>
    </row>
    <row r="41" spans="1:6" ht="15.75" x14ac:dyDescent="0.25">
      <c r="A41" s="73">
        <v>40</v>
      </c>
      <c r="B41" s="65" t="s">
        <v>127</v>
      </c>
      <c r="C41" s="48" t="s">
        <v>38</v>
      </c>
      <c r="D41" s="49">
        <v>4.0999999999999996</v>
      </c>
      <c r="E41" s="50">
        <v>0.23</v>
      </c>
      <c r="F41" s="51">
        <v>5.04</v>
      </c>
    </row>
    <row r="42" spans="1:6" ht="15.75" x14ac:dyDescent="0.25">
      <c r="A42" s="73">
        <v>41</v>
      </c>
      <c r="B42" s="47" t="s">
        <v>49</v>
      </c>
      <c r="C42" s="48" t="s">
        <v>38</v>
      </c>
      <c r="D42" s="53">
        <v>1.63</v>
      </c>
      <c r="E42" s="50">
        <v>0.23</v>
      </c>
      <c r="F42" s="51">
        <f t="shared" si="0"/>
        <v>2</v>
      </c>
    </row>
    <row r="43" spans="1:6" ht="15.75" x14ac:dyDescent="0.25">
      <c r="A43" s="73">
        <v>42</v>
      </c>
      <c r="B43" s="47" t="s">
        <v>50</v>
      </c>
      <c r="C43" s="48" t="s">
        <v>38</v>
      </c>
      <c r="D43" s="53">
        <v>3.25</v>
      </c>
      <c r="E43" s="50">
        <v>0.23</v>
      </c>
      <c r="F43" s="51">
        <f t="shared" si="0"/>
        <v>4</v>
      </c>
    </row>
    <row r="44" spans="1:6" ht="15.75" x14ac:dyDescent="0.25">
      <c r="A44" s="73">
        <v>43</v>
      </c>
      <c r="B44" s="47" t="s">
        <v>51</v>
      </c>
      <c r="C44" s="48" t="s">
        <v>38</v>
      </c>
      <c r="D44" s="53">
        <v>1.71</v>
      </c>
      <c r="E44" s="50">
        <v>0.23</v>
      </c>
      <c r="F44" s="51">
        <f t="shared" si="0"/>
        <v>2.1</v>
      </c>
    </row>
    <row r="45" spans="1:6" ht="15.75" x14ac:dyDescent="0.25">
      <c r="A45" s="73">
        <v>44</v>
      </c>
      <c r="B45" s="47" t="s">
        <v>52</v>
      </c>
      <c r="C45" s="48" t="s">
        <v>38</v>
      </c>
      <c r="D45" s="53">
        <v>3.41</v>
      </c>
      <c r="E45" s="50">
        <v>0.23</v>
      </c>
      <c r="F45" s="51">
        <f t="shared" si="0"/>
        <v>4.1900000000000004</v>
      </c>
    </row>
    <row r="46" spans="1:6" ht="15.75" x14ac:dyDescent="0.25">
      <c r="A46" s="73">
        <v>45</v>
      </c>
      <c r="B46" s="65" t="s">
        <v>128</v>
      </c>
      <c r="C46" s="48" t="s">
        <v>38</v>
      </c>
      <c r="D46" s="53">
        <v>1.02</v>
      </c>
      <c r="E46" s="50">
        <v>0.23</v>
      </c>
      <c r="F46" s="51">
        <v>1.26</v>
      </c>
    </row>
    <row r="47" spans="1:6" ht="15.75" x14ac:dyDescent="0.25">
      <c r="A47" s="73">
        <v>46</v>
      </c>
      <c r="B47" s="65" t="s">
        <v>129</v>
      </c>
      <c r="C47" s="48" t="s">
        <v>38</v>
      </c>
      <c r="D47" s="53">
        <v>2.0499999999999998</v>
      </c>
      <c r="E47" s="50">
        <v>0.23</v>
      </c>
      <c r="F47" s="51">
        <v>2.52</v>
      </c>
    </row>
    <row r="48" spans="1:6" ht="15.75" x14ac:dyDescent="0.25">
      <c r="A48" s="73">
        <v>47</v>
      </c>
      <c r="B48" s="65" t="s">
        <v>130</v>
      </c>
      <c r="C48" s="48" t="s">
        <v>38</v>
      </c>
      <c r="D48" s="53">
        <v>4.0999999999999996</v>
      </c>
      <c r="E48" s="50">
        <v>0.23</v>
      </c>
      <c r="F48" s="51">
        <v>5.04</v>
      </c>
    </row>
    <row r="49" spans="1:6" ht="15.75" x14ac:dyDescent="0.25">
      <c r="A49" s="73">
        <v>48</v>
      </c>
      <c r="B49" s="54" t="s">
        <v>99</v>
      </c>
      <c r="C49" s="48" t="s">
        <v>38</v>
      </c>
      <c r="D49" s="53">
        <v>1.79</v>
      </c>
      <c r="E49" s="50">
        <v>0.23</v>
      </c>
      <c r="F49" s="51">
        <f t="shared" si="0"/>
        <v>2.2000000000000002</v>
      </c>
    </row>
    <row r="50" spans="1:6" ht="15.75" x14ac:dyDescent="0.25">
      <c r="A50" s="73">
        <v>49</v>
      </c>
      <c r="B50" s="47" t="s">
        <v>100</v>
      </c>
      <c r="C50" s="48" t="s">
        <v>38</v>
      </c>
      <c r="D50" s="53">
        <v>3.58</v>
      </c>
      <c r="E50" s="50">
        <v>0.23</v>
      </c>
      <c r="F50" s="51">
        <f t="shared" si="0"/>
        <v>4.4000000000000004</v>
      </c>
    </row>
    <row r="51" spans="1:6" ht="15.75" customHeight="1" x14ac:dyDescent="0.25">
      <c r="A51" s="73">
        <v>50</v>
      </c>
      <c r="B51" s="65" t="s">
        <v>131</v>
      </c>
      <c r="C51" s="48" t="s">
        <v>38</v>
      </c>
      <c r="D51" s="53">
        <v>1.02</v>
      </c>
      <c r="E51" s="50">
        <v>0.23</v>
      </c>
      <c r="F51" s="51">
        <v>1.26</v>
      </c>
    </row>
    <row r="52" spans="1:6" ht="15.75" x14ac:dyDescent="0.25">
      <c r="A52" s="73">
        <v>51</v>
      </c>
      <c r="B52" s="65" t="s">
        <v>132</v>
      </c>
      <c r="C52" s="48" t="s">
        <v>38</v>
      </c>
      <c r="D52" s="53">
        <v>2.0499999999999998</v>
      </c>
      <c r="E52" s="50">
        <v>0.23</v>
      </c>
      <c r="F52" s="51">
        <v>2.52</v>
      </c>
    </row>
    <row r="53" spans="1:6" ht="15.75" x14ac:dyDescent="0.25">
      <c r="A53" s="73">
        <v>52</v>
      </c>
      <c r="B53" s="65" t="s">
        <v>133</v>
      </c>
      <c r="C53" s="48" t="s">
        <v>38</v>
      </c>
      <c r="D53" s="53">
        <v>4.0999999999999996</v>
      </c>
      <c r="E53" s="50">
        <v>0.23</v>
      </c>
      <c r="F53" s="51">
        <v>5.04</v>
      </c>
    </row>
    <row r="54" spans="1:6" ht="15.75" x14ac:dyDescent="0.25">
      <c r="A54" s="73">
        <v>53</v>
      </c>
      <c r="B54" s="65" t="s">
        <v>134</v>
      </c>
      <c r="C54" s="48" t="s">
        <v>38</v>
      </c>
      <c r="D54" s="53">
        <v>1.02</v>
      </c>
      <c r="E54" s="50">
        <v>0.23</v>
      </c>
      <c r="F54" s="51">
        <v>1.26</v>
      </c>
    </row>
    <row r="55" spans="1:6" ht="15.75" x14ac:dyDescent="0.25">
      <c r="A55" s="73">
        <v>54</v>
      </c>
      <c r="B55" s="65" t="s">
        <v>135</v>
      </c>
      <c r="C55" s="48" t="s">
        <v>38</v>
      </c>
      <c r="D55" s="53">
        <v>2.0499999999999998</v>
      </c>
      <c r="E55" s="50">
        <v>0.23</v>
      </c>
      <c r="F55" s="51">
        <v>2.52</v>
      </c>
    </row>
    <row r="56" spans="1:6" ht="15.75" x14ac:dyDescent="0.25">
      <c r="A56" s="73">
        <v>55</v>
      </c>
      <c r="B56" s="65" t="s">
        <v>136</v>
      </c>
      <c r="C56" s="48" t="s">
        <v>38</v>
      </c>
      <c r="D56" s="53">
        <v>4.0999999999999996</v>
      </c>
      <c r="E56" s="50">
        <v>0.23</v>
      </c>
      <c r="F56" s="51">
        <v>5.04</v>
      </c>
    </row>
    <row r="57" spans="1:6" ht="31.5" x14ac:dyDescent="0.25">
      <c r="A57" s="73">
        <v>56</v>
      </c>
      <c r="B57" s="65" t="s">
        <v>137</v>
      </c>
      <c r="C57" s="48" t="s">
        <v>38</v>
      </c>
      <c r="D57" s="53">
        <v>1.02</v>
      </c>
      <c r="E57" s="50">
        <v>0.23</v>
      </c>
      <c r="F57" s="51">
        <v>1.26</v>
      </c>
    </row>
    <row r="58" spans="1:6" ht="31.5" x14ac:dyDescent="0.25">
      <c r="A58" s="73">
        <v>57</v>
      </c>
      <c r="B58" s="65" t="s">
        <v>138</v>
      </c>
      <c r="C58" s="48" t="s">
        <v>38</v>
      </c>
      <c r="D58" s="53">
        <v>2.0499999999999998</v>
      </c>
      <c r="E58" s="50">
        <v>0.23</v>
      </c>
      <c r="F58" s="51">
        <v>2.52</v>
      </c>
    </row>
    <row r="59" spans="1:6" ht="31.5" x14ac:dyDescent="0.25">
      <c r="A59" s="73">
        <v>58</v>
      </c>
      <c r="B59" s="65" t="s">
        <v>139</v>
      </c>
      <c r="C59" s="48" t="s">
        <v>38</v>
      </c>
      <c r="D59" s="53">
        <v>4.0999999999999996</v>
      </c>
      <c r="E59" s="50">
        <v>0.23</v>
      </c>
      <c r="F59" s="51">
        <v>5.04</v>
      </c>
    </row>
    <row r="60" spans="1:6" ht="15.75" x14ac:dyDescent="0.25">
      <c r="A60" s="73">
        <v>59</v>
      </c>
      <c r="B60" s="47" t="s">
        <v>53</v>
      </c>
      <c r="C60" s="48" t="s">
        <v>38</v>
      </c>
      <c r="D60" s="53">
        <v>1.71</v>
      </c>
      <c r="E60" s="50">
        <v>0.23</v>
      </c>
      <c r="F60" s="51">
        <f t="shared" si="0"/>
        <v>2.1</v>
      </c>
    </row>
    <row r="61" spans="1:6" ht="15.75" x14ac:dyDescent="0.25">
      <c r="A61" s="73">
        <v>60</v>
      </c>
      <c r="B61" s="47" t="s">
        <v>54</v>
      </c>
      <c r="C61" s="48" t="s">
        <v>38</v>
      </c>
      <c r="D61" s="53">
        <v>3.41</v>
      </c>
      <c r="E61" s="50">
        <v>0.23</v>
      </c>
      <c r="F61" s="51">
        <f t="shared" si="0"/>
        <v>4.1900000000000004</v>
      </c>
    </row>
    <row r="62" spans="1:6" ht="15.75" x14ac:dyDescent="0.25">
      <c r="A62" s="73">
        <v>61</v>
      </c>
      <c r="B62" s="47" t="s">
        <v>55</v>
      </c>
      <c r="C62" s="48" t="s">
        <v>38</v>
      </c>
      <c r="D62" s="53">
        <v>1.79</v>
      </c>
      <c r="E62" s="50">
        <v>0.23</v>
      </c>
      <c r="F62" s="51">
        <f t="shared" si="0"/>
        <v>2.2000000000000002</v>
      </c>
    </row>
    <row r="63" spans="1:6" ht="15.75" x14ac:dyDescent="0.25">
      <c r="A63" s="73">
        <v>62</v>
      </c>
      <c r="B63" s="47" t="s">
        <v>56</v>
      </c>
      <c r="C63" s="48" t="s">
        <v>38</v>
      </c>
      <c r="D63" s="53">
        <v>3.58</v>
      </c>
      <c r="E63" s="50">
        <v>0.23</v>
      </c>
      <c r="F63" s="51">
        <f t="shared" si="0"/>
        <v>4.4000000000000004</v>
      </c>
    </row>
    <row r="64" spans="1:6" ht="15.75" x14ac:dyDescent="0.25">
      <c r="A64" s="73">
        <v>63</v>
      </c>
      <c r="B64" s="47" t="s">
        <v>57</v>
      </c>
      <c r="C64" s="48" t="s">
        <v>38</v>
      </c>
      <c r="D64" s="53">
        <v>1.71</v>
      </c>
      <c r="E64" s="50">
        <v>0.23</v>
      </c>
      <c r="F64" s="51">
        <f t="shared" si="0"/>
        <v>2.1</v>
      </c>
    </row>
    <row r="65" spans="1:6" ht="15.75" x14ac:dyDescent="0.25">
      <c r="A65" s="73">
        <v>64</v>
      </c>
      <c r="B65" s="47" t="s">
        <v>58</v>
      </c>
      <c r="C65" s="48" t="s">
        <v>38</v>
      </c>
      <c r="D65" s="53">
        <v>3.41</v>
      </c>
      <c r="E65" s="50">
        <v>0.23</v>
      </c>
      <c r="F65" s="51">
        <f t="shared" si="0"/>
        <v>4.1900000000000004</v>
      </c>
    </row>
    <row r="66" spans="1:6" ht="15.75" x14ac:dyDescent="0.25">
      <c r="A66" s="73">
        <v>65</v>
      </c>
      <c r="B66" s="47" t="s">
        <v>59</v>
      </c>
      <c r="C66" s="48" t="s">
        <v>38</v>
      </c>
      <c r="D66" s="53">
        <v>1.87</v>
      </c>
      <c r="E66" s="50">
        <v>0.23</v>
      </c>
      <c r="F66" s="51">
        <f t="shared" si="0"/>
        <v>2.2999999999999998</v>
      </c>
    </row>
    <row r="67" spans="1:6" ht="15.75" x14ac:dyDescent="0.25">
      <c r="A67" s="73">
        <v>66</v>
      </c>
      <c r="B67" s="47" t="s">
        <v>60</v>
      </c>
      <c r="C67" s="48" t="s">
        <v>38</v>
      </c>
      <c r="D67" s="53">
        <v>3.74</v>
      </c>
      <c r="E67" s="50">
        <v>0.23</v>
      </c>
      <c r="F67" s="51">
        <f t="shared" si="0"/>
        <v>4.5999999999999996</v>
      </c>
    </row>
    <row r="68" spans="1:6" ht="15.75" x14ac:dyDescent="0.25">
      <c r="A68" s="73">
        <v>67</v>
      </c>
      <c r="B68" s="47" t="s">
        <v>61</v>
      </c>
      <c r="C68" s="48" t="s">
        <v>38</v>
      </c>
      <c r="D68" s="53">
        <v>2.0299999999999998</v>
      </c>
      <c r="E68" s="50">
        <v>0.23</v>
      </c>
      <c r="F68" s="51">
        <f t="shared" si="0"/>
        <v>2.5</v>
      </c>
    </row>
    <row r="69" spans="1:6" ht="15.75" x14ac:dyDescent="0.25">
      <c r="A69" s="73">
        <v>68</v>
      </c>
      <c r="B69" s="47" t="s">
        <v>62</v>
      </c>
      <c r="C69" s="48" t="s">
        <v>38</v>
      </c>
      <c r="D69" s="53">
        <v>4.07</v>
      </c>
      <c r="E69" s="50">
        <v>0.23</v>
      </c>
      <c r="F69" s="51">
        <f t="shared" si="0"/>
        <v>5.01</v>
      </c>
    </row>
    <row r="70" spans="1:6" ht="31.5" x14ac:dyDescent="0.25">
      <c r="A70" s="73">
        <v>69</v>
      </c>
      <c r="B70" s="47" t="s">
        <v>63</v>
      </c>
      <c r="C70" s="48" t="s">
        <v>38</v>
      </c>
      <c r="D70" s="53">
        <v>4.07</v>
      </c>
      <c r="E70" s="50">
        <v>0.23</v>
      </c>
      <c r="F70" s="51">
        <f t="shared" si="0"/>
        <v>5.01</v>
      </c>
    </row>
    <row r="71" spans="1:6" ht="31.5" x14ac:dyDescent="0.25">
      <c r="A71" s="73">
        <v>70</v>
      </c>
      <c r="B71" s="47" t="s">
        <v>64</v>
      </c>
      <c r="C71" s="48" t="s">
        <v>38</v>
      </c>
      <c r="D71" s="53">
        <v>4.07</v>
      </c>
      <c r="E71" s="50">
        <v>0.23</v>
      </c>
      <c r="F71" s="51">
        <f t="shared" si="0"/>
        <v>5.01</v>
      </c>
    </row>
    <row r="72" spans="1:6" ht="15.75" x14ac:dyDescent="0.25">
      <c r="A72" s="73">
        <v>71</v>
      </c>
      <c r="B72" s="47" t="s">
        <v>65</v>
      </c>
      <c r="C72" s="48" t="s">
        <v>38</v>
      </c>
      <c r="D72" s="53">
        <v>2.85</v>
      </c>
      <c r="E72" s="50">
        <v>0.23</v>
      </c>
      <c r="F72" s="51">
        <f t="shared" si="0"/>
        <v>3.51</v>
      </c>
    </row>
    <row r="73" spans="1:6" ht="15.75" x14ac:dyDescent="0.25">
      <c r="A73" s="73">
        <v>72</v>
      </c>
      <c r="B73" s="47" t="s">
        <v>66</v>
      </c>
      <c r="C73" s="48" t="s">
        <v>67</v>
      </c>
      <c r="D73" s="53">
        <v>2.0299999999999998</v>
      </c>
      <c r="E73" s="50">
        <v>0.23</v>
      </c>
      <c r="F73" s="51">
        <f t="shared" si="0"/>
        <v>2.5</v>
      </c>
    </row>
    <row r="74" spans="1:6" ht="15.75" x14ac:dyDescent="0.25">
      <c r="A74" s="73">
        <v>73</v>
      </c>
      <c r="B74" s="47" t="s">
        <v>68</v>
      </c>
      <c r="C74" s="55" t="s">
        <v>67</v>
      </c>
      <c r="D74" s="49">
        <v>2.44</v>
      </c>
      <c r="E74" s="50">
        <v>0.23</v>
      </c>
      <c r="F74" s="51">
        <f t="shared" si="0"/>
        <v>3</v>
      </c>
    </row>
    <row r="75" spans="1:6" ht="15.75" x14ac:dyDescent="0.25">
      <c r="A75" s="73">
        <v>74</v>
      </c>
      <c r="B75" s="47" t="s">
        <v>69</v>
      </c>
      <c r="C75" s="55" t="s">
        <v>67</v>
      </c>
      <c r="D75" s="49">
        <v>2.85</v>
      </c>
      <c r="E75" s="50">
        <v>0.23</v>
      </c>
      <c r="F75" s="51">
        <f t="shared" si="0"/>
        <v>3.51</v>
      </c>
    </row>
    <row r="76" spans="1:6" ht="15.75" x14ac:dyDescent="0.25">
      <c r="A76" s="73">
        <v>75</v>
      </c>
      <c r="B76" s="47" t="s">
        <v>70</v>
      </c>
      <c r="C76" s="55" t="s">
        <v>67</v>
      </c>
      <c r="D76" s="49">
        <v>4.07</v>
      </c>
      <c r="E76" s="50">
        <v>0.23</v>
      </c>
      <c r="F76" s="51">
        <f t="shared" si="0"/>
        <v>5.01</v>
      </c>
    </row>
    <row r="77" spans="1:6" ht="15.75" x14ac:dyDescent="0.25">
      <c r="A77" s="73">
        <v>76</v>
      </c>
      <c r="B77" s="47" t="s">
        <v>71</v>
      </c>
      <c r="C77" s="55" t="s">
        <v>67</v>
      </c>
      <c r="D77" s="49">
        <v>0.16</v>
      </c>
      <c r="E77" s="50">
        <v>0.23</v>
      </c>
      <c r="F77" s="51">
        <f t="shared" si="0"/>
        <v>0.2</v>
      </c>
    </row>
    <row r="78" spans="1:6" ht="15.75" x14ac:dyDescent="0.25">
      <c r="A78" s="73">
        <v>77</v>
      </c>
      <c r="B78" s="47" t="s">
        <v>33</v>
      </c>
      <c r="C78" s="56" t="s">
        <v>67</v>
      </c>
      <c r="D78" s="49">
        <v>0.41</v>
      </c>
      <c r="E78" s="50">
        <v>0.23</v>
      </c>
      <c r="F78" s="51">
        <f t="shared" si="0"/>
        <v>0.5</v>
      </c>
    </row>
    <row r="79" spans="1:6" ht="15.75" x14ac:dyDescent="0.25">
      <c r="A79" s="73">
        <v>78</v>
      </c>
      <c r="B79" s="47" t="s">
        <v>95</v>
      </c>
      <c r="C79" s="56" t="s">
        <v>67</v>
      </c>
      <c r="D79" s="49">
        <v>0.01</v>
      </c>
      <c r="E79" s="50">
        <v>0.23</v>
      </c>
      <c r="F79" s="51">
        <f t="shared" si="0"/>
        <v>0.01</v>
      </c>
    </row>
    <row r="80" spans="1:6" ht="31.5" x14ac:dyDescent="0.25">
      <c r="A80" s="73">
        <v>79</v>
      </c>
      <c r="B80" s="47" t="s">
        <v>72</v>
      </c>
      <c r="C80" s="56" t="s">
        <v>67</v>
      </c>
      <c r="D80" s="49">
        <v>39.840000000000003</v>
      </c>
      <c r="E80" s="50">
        <v>0.23</v>
      </c>
      <c r="F80" s="51">
        <f t="shared" si="0"/>
        <v>49</v>
      </c>
    </row>
    <row r="81" spans="1:6" ht="47.25" x14ac:dyDescent="0.25">
      <c r="A81" s="73">
        <v>80</v>
      </c>
      <c r="B81" s="47" t="s">
        <v>140</v>
      </c>
      <c r="C81" s="56" t="s">
        <v>67</v>
      </c>
      <c r="D81" s="49">
        <v>56.1</v>
      </c>
      <c r="E81" s="50">
        <v>0.23</v>
      </c>
      <c r="F81" s="51">
        <f t="shared" si="0"/>
        <v>69</v>
      </c>
    </row>
    <row r="82" spans="1:6" ht="15.75" x14ac:dyDescent="0.25">
      <c r="A82" s="73">
        <v>81</v>
      </c>
      <c r="B82" s="47" t="s">
        <v>73</v>
      </c>
      <c r="C82" s="56" t="s">
        <v>67</v>
      </c>
      <c r="D82" s="49">
        <v>0.16</v>
      </c>
      <c r="E82" s="50">
        <v>0.23</v>
      </c>
      <c r="F82" s="51">
        <f t="shared" si="0"/>
        <v>0.2</v>
      </c>
    </row>
    <row r="83" spans="1:6" ht="15.75" x14ac:dyDescent="0.25">
      <c r="A83" s="73">
        <v>82</v>
      </c>
      <c r="B83" s="47" t="s">
        <v>74</v>
      </c>
      <c r="C83" s="56" t="s">
        <v>67</v>
      </c>
      <c r="D83" s="49">
        <v>2.44</v>
      </c>
      <c r="E83" s="50">
        <v>0.23</v>
      </c>
      <c r="F83" s="51">
        <f t="shared" si="0"/>
        <v>3</v>
      </c>
    </row>
    <row r="84" spans="1:6" ht="15.75" x14ac:dyDescent="0.25">
      <c r="A84" s="73">
        <v>83</v>
      </c>
      <c r="B84" s="47" t="s">
        <v>75</v>
      </c>
      <c r="C84" s="56" t="s">
        <v>67</v>
      </c>
      <c r="D84" s="49">
        <v>2.85</v>
      </c>
      <c r="E84" s="50">
        <v>0.23</v>
      </c>
      <c r="F84" s="51">
        <f t="shared" si="0"/>
        <v>3.51</v>
      </c>
    </row>
    <row r="85" spans="1:6" ht="15.75" x14ac:dyDescent="0.25">
      <c r="A85" s="73">
        <v>84</v>
      </c>
      <c r="B85" s="47" t="s">
        <v>76</v>
      </c>
      <c r="C85" s="56" t="s">
        <v>67</v>
      </c>
      <c r="D85" s="49">
        <v>4.07</v>
      </c>
      <c r="E85" s="50">
        <v>0.23</v>
      </c>
      <c r="F85" s="51">
        <f t="shared" si="0"/>
        <v>5.01</v>
      </c>
    </row>
    <row r="86" spans="1:6" ht="15.75" x14ac:dyDescent="0.25">
      <c r="A86" s="73">
        <v>85</v>
      </c>
      <c r="B86" s="47" t="s">
        <v>77</v>
      </c>
      <c r="C86" s="56" t="s">
        <v>67</v>
      </c>
      <c r="D86" s="49">
        <v>2.85</v>
      </c>
      <c r="E86" s="50">
        <v>0.23</v>
      </c>
      <c r="F86" s="51">
        <f t="shared" si="0"/>
        <v>3.51</v>
      </c>
    </row>
    <row r="87" spans="1:6" ht="15.75" x14ac:dyDescent="0.25">
      <c r="A87" s="73">
        <v>86</v>
      </c>
      <c r="B87" s="47" t="s">
        <v>78</v>
      </c>
      <c r="C87" s="56" t="s">
        <v>67</v>
      </c>
      <c r="D87" s="49">
        <v>3.25</v>
      </c>
      <c r="E87" s="50">
        <v>0.23</v>
      </c>
      <c r="F87" s="51">
        <f t="shared" si="0"/>
        <v>4</v>
      </c>
    </row>
    <row r="88" spans="1:6" ht="15.75" x14ac:dyDescent="0.25">
      <c r="A88" s="73">
        <v>87</v>
      </c>
      <c r="B88" s="47" t="s">
        <v>79</v>
      </c>
      <c r="C88" s="56" t="s">
        <v>67</v>
      </c>
      <c r="D88" s="49">
        <v>4.07</v>
      </c>
      <c r="E88" s="50">
        <v>0.23</v>
      </c>
      <c r="F88" s="51">
        <f t="shared" ref="F88:F92" si="2">D88*1.23</f>
        <v>5.01</v>
      </c>
    </row>
    <row r="89" spans="1:6" ht="15.75" x14ac:dyDescent="0.25">
      <c r="A89" s="73">
        <v>88</v>
      </c>
      <c r="B89" s="47" t="s">
        <v>80</v>
      </c>
      <c r="C89" s="56" t="s">
        <v>67</v>
      </c>
      <c r="D89" s="49">
        <v>2.85</v>
      </c>
      <c r="E89" s="50">
        <v>0.23</v>
      </c>
      <c r="F89" s="51">
        <f t="shared" si="2"/>
        <v>3.51</v>
      </c>
    </row>
    <row r="90" spans="1:6" ht="15.75" x14ac:dyDescent="0.25">
      <c r="A90" s="73">
        <v>89</v>
      </c>
      <c r="B90" s="47" t="s">
        <v>81</v>
      </c>
      <c r="C90" s="56" t="s">
        <v>67</v>
      </c>
      <c r="D90" s="49">
        <v>3.25</v>
      </c>
      <c r="E90" s="50">
        <v>0.23</v>
      </c>
      <c r="F90" s="51">
        <f t="shared" si="2"/>
        <v>4</v>
      </c>
    </row>
    <row r="91" spans="1:6" ht="15.75" x14ac:dyDescent="0.25">
      <c r="A91" s="73">
        <v>90</v>
      </c>
      <c r="B91" s="47" t="s">
        <v>82</v>
      </c>
      <c r="C91" s="56" t="s">
        <v>67</v>
      </c>
      <c r="D91" s="49">
        <v>4.47</v>
      </c>
      <c r="E91" s="50">
        <v>0.23</v>
      </c>
      <c r="F91" s="51">
        <f t="shared" si="2"/>
        <v>5.5</v>
      </c>
    </row>
    <row r="92" spans="1:6" ht="15.75" x14ac:dyDescent="0.25">
      <c r="A92" s="73">
        <v>91</v>
      </c>
      <c r="B92" s="47" t="s">
        <v>83</v>
      </c>
      <c r="C92" s="56" t="s">
        <v>67</v>
      </c>
      <c r="D92" s="49">
        <v>3.25</v>
      </c>
      <c r="E92" s="50">
        <v>0.23</v>
      </c>
      <c r="F92" s="51">
        <f t="shared" si="2"/>
        <v>4</v>
      </c>
    </row>
    <row r="94" spans="1:6" x14ac:dyDescent="0.25">
      <c r="B94" s="57" t="s">
        <v>84</v>
      </c>
    </row>
  </sheetData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Zamówienie</vt:lpstr>
      <vt:lpstr>Cennik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Szymacha</dc:creator>
  <cp:lastModifiedBy>Iwona Szymacha</cp:lastModifiedBy>
  <cp:lastPrinted>2026-06-28T22:13:16Z</cp:lastPrinted>
  <dcterms:created xsi:type="dcterms:W3CDTF">2026-06-26T22:53:50Z</dcterms:created>
  <dcterms:modified xsi:type="dcterms:W3CDTF">2026-07-27T20:55:21Z</dcterms:modified>
</cp:coreProperties>
</file>